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lu05470\Documents\"/>
    </mc:Choice>
  </mc:AlternateContent>
  <bookViews>
    <workbookView xWindow="0" yWindow="0" windowWidth="28800" windowHeight="12435" tabRatio="500"/>
  </bookViews>
  <sheets>
    <sheet name="Zadanie" sheetId="3" r:id="rId1"/>
    <sheet name="Rekapitulacia" sheetId="5" r:id="rId2"/>
    <sheet name="Kryci list" sheetId="6" r:id="rId3"/>
  </sheets>
  <definedNames>
    <definedName name="_xlnm._FilterDatabase">#REF!</definedName>
    <definedName name="fakt1R">#REF!</definedName>
    <definedName name="_xlnm.Print_Titles" localSheetId="1">Rekapitulacia!$8:$10</definedName>
    <definedName name="_xlnm.Print_Titles" localSheetId="0">Zadanie!$8:$10</definedName>
    <definedName name="_xlnm.Print_Area" localSheetId="2">'Kryci list'!$A:$M</definedName>
    <definedName name="_xlnm.Print_Area" localSheetId="1">Rekapitulacia!$A:$G</definedName>
    <definedName name="_xlnm.Print_Area" localSheetId="0">Zadanie!$A:$AH</definedName>
  </definedNames>
  <calcPr calcId="152511" iterateCount="1"/>
</workbook>
</file>

<file path=xl/calcChain.xml><?xml version="1.0" encoding="utf-8"?>
<calcChain xmlns="http://schemas.openxmlformats.org/spreadsheetml/2006/main">
  <c r="L25" i="6" l="1"/>
  <c r="M25" i="6" s="1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M21" i="6"/>
  <c r="M15" i="6"/>
  <c r="I15" i="6"/>
  <c r="E15" i="6"/>
  <c r="D15" i="6"/>
  <c r="F14" i="6"/>
  <c r="F13" i="6"/>
  <c r="F11" i="6"/>
  <c r="M9" i="6"/>
  <c r="I9" i="6"/>
  <c r="F9" i="6"/>
  <c r="M8" i="6"/>
  <c r="I8" i="6"/>
  <c r="F8" i="6"/>
  <c r="H1" i="6"/>
  <c r="B8" i="5"/>
  <c r="D8" i="3"/>
  <c r="F15" i="6" l="1"/>
  <c r="M23" i="6" s="1"/>
  <c r="L24" i="6" s="1"/>
  <c r="M24" i="6" s="1"/>
  <c r="M26" i="6" l="1"/>
</calcChain>
</file>

<file path=xl/sharedStrings.xml><?xml version="1.0" encoding="utf-8"?>
<sst xmlns="http://schemas.openxmlformats.org/spreadsheetml/2006/main" count="442" uniqueCount="271">
  <si>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</si>
  <si>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</si>
  <si>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</si>
  <si>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</si>
  <si>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</si>
  <si>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</si>
  <si>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</si>
  <si>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</si>
  <si>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</si>
  <si>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</si>
  <si>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</si>
  <si>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</si>
  <si>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</si>
  <si>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</si>
  <si>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</si>
  <si>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</si>
  <si>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</si>
  <si>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</si>
  <si>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</si>
  <si>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</si>
  <si>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</si>
  <si>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</si>
  <si>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</si>
  <si>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</si>
  <si>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</si>
  <si>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</si>
  <si>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</si>
  <si>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</si>
  <si>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</si>
  <si>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</si>
  <si>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</si>
  <si>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</si>
  <si>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</si>
  <si>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</si>
  <si>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</si>
  <si>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Nh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</si>
  <si>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</si>
  <si>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</si>
  <si>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</si>
  <si>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</si>
  <si>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</si>
  <si>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</si>
  <si>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</si>
  <si>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</si>
  <si>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</si>
  <si>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</si>
  <si>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</si>
  <si>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</si>
  <si>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</si>
  <si>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</si>
  <si>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</si>
  <si>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</si>
  <si>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</si>
  <si>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</si>
  <si>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</si>
  <si>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</si>
  <si>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</si>
  <si>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</si>
  <si>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</si>
  <si>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</si>
  <si>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</si>
  <si>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</si>
  <si>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</si>
  <si>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</si>
  <si>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</si>
  <si>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</si>
  <si>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</si>
  <si>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</si>
  <si>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</si>
  <si>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</si>
  <si>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</si>
  <si>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</si>
  <si>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</si>
  <si>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</si>
  <si>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</si>
  <si>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</si>
  <si>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</si>
  <si>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</si>
  <si>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</si>
  <si>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</si>
  <si>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</si>
  <si>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</si>
  <si>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</si>
  <si>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</si>
  <si>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</si>
  <si>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</si>
  <si>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</si>
  <si>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</si>
  <si>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</si>
  <si>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</si>
  <si>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</si>
  <si>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                                        </t>
  </si>
  <si>
    <t xml:space="preserve">JKSO : </t>
  </si>
  <si>
    <t>Dátum: 19.04.2021</t>
  </si>
  <si>
    <t>Stavba : KĽAK - Oprava múru pamätíka SNP v Kľaku</t>
  </si>
  <si>
    <t>Objekt : Oprava múru pamätníka SNP v Kľaku omietkou a povrchovou stierkou</t>
  </si>
  <si>
    <t xml:space="preserve"> Stavba : KĽAK - Oprava múru pamätíka SNP v Kľaku</t>
  </si>
  <si>
    <t xml:space="preserve"> Objekt : Oprava múru pamätníka SNP v Kľaku omietkou a povrchovou stierkou</t>
  </si>
  <si>
    <t>JKSO :</t>
  </si>
  <si>
    <t>19.04.2021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</si>
  <si>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</si>
  <si>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</si>
  <si>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</si>
  <si>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</si>
  <si>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</si>
  <si>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</si>
  <si>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</si>
  <si>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</si>
  <si>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</si>
  <si>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</si>
  <si>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</si>
  <si>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PRÁCE A DODÁVKY HSV</t>
  </si>
  <si>
    <t>1 - ZEMNE PRÁCE</t>
  </si>
  <si>
    <t>272</t>
  </si>
  <si>
    <t>132221102</t>
  </si>
  <si>
    <t>m</t>
  </si>
  <si>
    <t>83 =   83,000</t>
  </si>
  <si>
    <t>231</t>
  </si>
  <si>
    <t>182001112</t>
  </si>
  <si>
    <t>Plošná úprava terénu, nerovnosti do +-100 mm vo svahu 1:5-1:2 - po zhotovení drenážneho potrubia</t>
  </si>
  <si>
    <t>m2</t>
  </si>
  <si>
    <t>1 - ZEMNE PRÁCE spolu:</t>
  </si>
  <si>
    <t>2 - ZÁKLADY</t>
  </si>
  <si>
    <t>212752112</t>
  </si>
  <si>
    <t>Trativody z drenážnych rúrok DN do 100 so štrkopieskovým lôžkom a obsypom</t>
  </si>
  <si>
    <t>MAT</t>
  </si>
  <si>
    <t>583441990</t>
  </si>
  <si>
    <t>Štrkodrve frakcia 16/32</t>
  </si>
  <si>
    <t>t</t>
  </si>
  <si>
    <t>121*0,3*0,25*1,97 =   17,878</t>
  </si>
  <si>
    <t>.</t>
  </si>
  <si>
    <t>596810800</t>
  </si>
  <si>
    <t>Drenážne potrubie DN 100</t>
  </si>
  <si>
    <t>271</t>
  </si>
  <si>
    <t>212752113R</t>
  </si>
  <si>
    <t>Zhotovenie napojenia drenážneho potrubia do jestv. rigola</t>
  </si>
  <si>
    <t>kus</t>
  </si>
  <si>
    <t>2 - ZÁKLADY spolu:</t>
  </si>
  <si>
    <t>6 - ÚPRAVY POVRCHOV, PODLAHY, VÝPLNE</t>
  </si>
  <si>
    <t>011</t>
  </si>
  <si>
    <t>611404273</t>
  </si>
  <si>
    <t>Stierka striešky SANATOP TIX jemná stierka</t>
  </si>
  <si>
    <t>585933130</t>
  </si>
  <si>
    <t>Dodávka jemnej opravnej stierky SANATOP TIX  na striešky</t>
  </si>
  <si>
    <t>kg</t>
  </si>
  <si>
    <t>15*4,5 =   67,500</t>
  </si>
  <si>
    <t>611404312G</t>
  </si>
  <si>
    <t>Injektáž spodnej časti muriva pomocou vŕtania dier a vtláčania SANATOP TIX s gelovou prísadou NANO</t>
  </si>
  <si>
    <t>622421132</t>
  </si>
  <si>
    <t>Omietka vonk. stien vápenná hladká zlož. III hrubá hr. do 50 mm montáž vrátane prednástreku</t>
  </si>
  <si>
    <t>166 =   166,000</t>
  </si>
  <si>
    <t>026605140</t>
  </si>
  <si>
    <t>Omietka vonkajšia hr. do 50 CHEMA jadrová omietka so sanačnými vlastnostami</t>
  </si>
  <si>
    <t>166*40/25 =   265,600</t>
  </si>
  <si>
    <t>622445013</t>
  </si>
  <si>
    <t>Príprava podkladu, pre nanensenie omietky uzatváracím náterom a hydrofobizačným - montáž strieška a steny</t>
  </si>
  <si>
    <t>48,06+166 =   214,060</t>
  </si>
  <si>
    <t>0057t</t>
  </si>
  <si>
    <t>Dodávka hydrofobizačného uzatváracie náteru SANATOP likvid</t>
  </si>
  <si>
    <t>l</t>
  </si>
  <si>
    <t>uzatvára povrchy a likviduje čiastočky usadením a machu s prašnými procesmi</t>
  </si>
  <si>
    <t>622466141</t>
  </si>
  <si>
    <t>Stierka vonk. stien SANATOP FIN v hrúbke 1-3 mm nanášaná ako koncový prvok omietky pre nátery</t>
  </si>
  <si>
    <t>585933t</t>
  </si>
  <si>
    <t>Stierka SANATOP FIN - dodávka</t>
  </si>
  <si>
    <t>622484010</t>
  </si>
  <si>
    <t>Potiahnutie vonk. stien sklotextilnou mriežkou VERTEX 117</t>
  </si>
  <si>
    <t>5858A0106</t>
  </si>
  <si>
    <t>CHEMATHERM špeciál - dodávka armovacieho lepidla na báze sanačnej vrstvy</t>
  </si>
  <si>
    <t>balenie</t>
  </si>
  <si>
    <t>166*5/15 =   55,333</t>
  </si>
  <si>
    <t>5859B1303</t>
  </si>
  <si>
    <t>Mriežka sklotextilná VERTEX 117</t>
  </si>
  <si>
    <t>166*1,2 =   199,200</t>
  </si>
  <si>
    <t>622491304</t>
  </si>
  <si>
    <t>Náter fasádny tekutý BAUMIT farebnosť výber investora montáž</t>
  </si>
  <si>
    <t>166+48,06 =   214,060</t>
  </si>
  <si>
    <t>246612040</t>
  </si>
  <si>
    <t>Náterová hmota BAUMIT povrchvá vrstva na novú zhotovenú omietku</t>
  </si>
  <si>
    <t>214,06*1,3 =   278,278</t>
  </si>
  <si>
    <t>6 - ÚPRAVY POVRCHOV, PODLAHY, VÝPLNE spolu:</t>
  </si>
  <si>
    <t>9 - OSTATNÉ KONŠTRUKCIE A PRÁCE</t>
  </si>
  <si>
    <t>211</t>
  </si>
  <si>
    <t>938533111</t>
  </si>
  <si>
    <t>Čistenie povrchu tlakovou vodou po osekaní jestv. omietky</t>
  </si>
  <si>
    <t>212,50 =   212,500</t>
  </si>
  <si>
    <t>952901111</t>
  </si>
  <si>
    <t>Vyčistenie budov byt. alebo občian. výstavby pri výške podlažia do 4 m</t>
  </si>
  <si>
    <t>953945001</t>
  </si>
  <si>
    <t>Profil ochranný rohový z ľahkého kovu na spevnenie zateplenia Terranova,č.29078</t>
  </si>
  <si>
    <t>80,3+80,3+24,11 =   184,710</t>
  </si>
  <si>
    <t>16,41 =   16,410</t>
  </si>
  <si>
    <t>553831000</t>
  </si>
  <si>
    <t>Profil rohový ochranný z ľahkého kovu kod 29078</t>
  </si>
  <si>
    <t>585932210</t>
  </si>
  <si>
    <t>Stierka Terra,lepiaca a vystužovacia kod M752</t>
  </si>
  <si>
    <t>013</t>
  </si>
  <si>
    <t>978015391</t>
  </si>
  <si>
    <t>Otlčenie vonk. omietok váp. vápenocem. zlož. V-VII do 100 %</t>
  </si>
  <si>
    <t>vyspravenie v mieste odkopu pre Nopovú fóliu po zhotovení odkopu z oboch strán</t>
  </si>
  <si>
    <t>(13,3+41+38)*0,5 =   46,150</t>
  </si>
  <si>
    <t>hĺbka odkopu do 25 cm</t>
  </si>
  <si>
    <t>978036391</t>
  </si>
  <si>
    <t>Otlčenie vonk. omietok z umelého kameňa do 100 % strecha múru</t>
  </si>
  <si>
    <t>32 =   32,000</t>
  </si>
  <si>
    <t>čielka a spodná časť krycích platní</t>
  </si>
  <si>
    <t>80,3*0,2 =   16,060</t>
  </si>
  <si>
    <t>979081111</t>
  </si>
  <si>
    <t>Odvoz sute a vybúraných hmôt na skládku do 1 km</t>
  </si>
  <si>
    <t>979081121</t>
  </si>
  <si>
    <t>Odvoz sute a vybúraných hmôt na skládku každý ďalší 1 km</t>
  </si>
  <si>
    <t>979082111</t>
  </si>
  <si>
    <t>Vnútrostavenisková doprava sute a vybúraných hmôt do 10 m</t>
  </si>
  <si>
    <t>979082121</t>
  </si>
  <si>
    <t>Vnútrost. doprava sute a vybúraných hmôt každých ďalších 5 m</t>
  </si>
  <si>
    <t>22,786*10 =   227,860</t>
  </si>
  <si>
    <t>979087212</t>
  </si>
  <si>
    <t>Nakladanie sute na dopravný prostriedok</t>
  </si>
  <si>
    <t>979131409</t>
  </si>
  <si>
    <t>Poplatok za ulož.a znešk.staveb.sute na vymedzených skládkach "O"-ostatný odpad</t>
  </si>
  <si>
    <t>998011001</t>
  </si>
  <si>
    <t>Presun hmôt pre budovy murované výšky do 6 m</t>
  </si>
  <si>
    <t>9 - OSTATNÉ KONŠTRUKCIE A PRÁCE spolu:</t>
  </si>
  <si>
    <t>PRÁCE A DODÁVKY HSV spolu:</t>
  </si>
  <si>
    <t>PRÁCE A DODÁVKY PSV</t>
  </si>
  <si>
    <t>71 - IZOLÁCIE</t>
  </si>
  <si>
    <t>711 - Izolácie proti vode a vlhkosti</t>
  </si>
  <si>
    <t>711</t>
  </si>
  <si>
    <t>711112132</t>
  </si>
  <si>
    <t>Zhotovenie izolácie proti vlhkosti za studena zvislá</t>
  </si>
  <si>
    <t>212,150+48,06 =   260,210</t>
  </si>
  <si>
    <t>246200120</t>
  </si>
  <si>
    <t>Izolačný náter pre uzatvorenie jestv. stavu muriva po otlčení omietok</t>
  </si>
  <si>
    <t>50 =   50,000</t>
  </si>
  <si>
    <t>711907440GF</t>
  </si>
  <si>
    <t>Zhotovenie lišty ukončievacej pre Nopovú fóliu</t>
  </si>
  <si>
    <t>2831H9005</t>
  </si>
  <si>
    <t>Lišta ukončievacia k nopovej fólii</t>
  </si>
  <si>
    <t>711931112</t>
  </si>
  <si>
    <t>Izolácia protiradonová na vodor. plochách Fondaline Plus 0,5 m</t>
  </si>
  <si>
    <t>80,3*2*0,5 =   80,300</t>
  </si>
  <si>
    <t>628501200</t>
  </si>
  <si>
    <t>Fólia FONDALINE PLUS 500, šírka 1 m</t>
  </si>
  <si>
    <t>628501500</t>
  </si>
  <si>
    <t>Páska lepiaca obojstranná OF DUO rola 0,05x10 m</t>
  </si>
  <si>
    <t>673524100</t>
  </si>
  <si>
    <t>Páska spojovacia JUTAFOL SP100mm</t>
  </si>
  <si>
    <t>998711101</t>
  </si>
  <si>
    <t>Presun hmôt pre izolácie proti vode v objektoch výšky do 6 m</t>
  </si>
  <si>
    <t>711 - Izolácie proti vode a vlhkosti spolu:</t>
  </si>
  <si>
    <t>71 - IZOLÁCIE spolu:</t>
  </si>
  <si>
    <t>78 - DOKONČOVACIE PRÁCE</t>
  </si>
  <si>
    <t>783 - Nátery</t>
  </si>
  <si>
    <t>783</t>
  </si>
  <si>
    <t>783103811</t>
  </si>
  <si>
    <t>Odstránenie náterov z ocel. konštr. ľahkých C, CC oškrabaním</t>
  </si>
  <si>
    <t>783103831</t>
  </si>
  <si>
    <t>Odstránenie náterov z ocel. konštr. ľahkých"C" alebo veľmi ľahkých "CC" oceľovou kefou</t>
  </si>
  <si>
    <t>783125130</t>
  </si>
  <si>
    <t>Nátery ocel. konštr. ľahk. C, CC syntetické dvojnásobné</t>
  </si>
  <si>
    <t>783125730</t>
  </si>
  <si>
    <t>Nátery ocel. konštr. ľahk. C, CC syntetické základné</t>
  </si>
  <si>
    <t>783 - Nátery spolu:</t>
  </si>
  <si>
    <t>78 - DOKONČOVACIE PRÁCE spolu:</t>
  </si>
  <si>
    <t>PRÁCE A DODÁVKY PSV spolu:</t>
  </si>
  <si>
    <t>Rozpočet celkom:</t>
  </si>
  <si>
    <t>Stavba : KĽAK - Oprava murovaného oplotenia pamätíka SNP v Kľaku</t>
  </si>
  <si>
    <t>Objekt : Pamätník SNP v Kľaku</t>
  </si>
  <si>
    <t>Dátum: 26.04.2021</t>
  </si>
  <si>
    <t>Hĺbenie rýh š. 35, hl. 60, zem. tr. 3 pre zhotovenie drenáže</t>
  </si>
  <si>
    <t>VÝKAZ  VÝMER                                                   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</si>
</sst>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\ %"/>
    <numFmt numFmtId="165" formatCode="#,##0&quot; Sk&quot;;[Red]\-#,##0&quot; Sk&quot;"/>
    <numFmt numFmtId="166" formatCode="#,##0.0"/>
    <numFmt numFmtId="167" formatCode="#,##0.0000"/>
    <numFmt numFmtId="168" formatCode="_-* #,##0&quot; Sk&quot;_-;\-* #,##0&quot; Sk&quot;_-;_-* &quot;- Sk&quot;_-;_-@_-"/>
    <numFmt numFmtId="169" formatCode="#,##0\ _S_k"/>
    <numFmt numFmtId="170" formatCode="#,##0&quot; Sk&quot;"/>
    <numFmt numFmtId="171" formatCode="#,##0.00000"/>
    <numFmt numFmtId="172" formatCode="#,##0.000"/>
    <numFmt numFmtId="173" formatCode="#,##0\ "/>
  </numFmts>
  <fonts count="19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11"/>
      <color rgb="FF000000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8"/>
      <color rgb="FF008000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A6CAF0"/>
        <bgColor rgb="FFA0E0E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7" fillId="0" borderId="0"/>
    <xf numFmtId="0" fontId="13" fillId="0" borderId="0" applyBorder="0">
      <alignment vertical="center"/>
    </xf>
    <xf numFmtId="0" fontId="6" fillId="4" borderId="0" applyBorder="0" applyProtection="0"/>
    <xf numFmtId="168" fontId="13" fillId="0" borderId="0" applyBorder="0" applyProtection="0"/>
    <xf numFmtId="0" fontId="6" fillId="3" borderId="0" applyBorder="0" applyProtection="0"/>
    <xf numFmtId="0" fontId="6" fillId="3" borderId="0" applyBorder="0" applyProtection="0"/>
    <xf numFmtId="165" fontId="8" fillId="0" borderId="51"/>
    <xf numFmtId="0" fontId="6" fillId="6" borderId="0" applyBorder="0" applyProtection="0"/>
    <xf numFmtId="0" fontId="6" fillId="5" borderId="0" applyBorder="0" applyProtection="0"/>
    <xf numFmtId="0" fontId="13" fillId="0" borderId="51"/>
    <xf numFmtId="0" fontId="8" fillId="0" borderId="51">
      <alignment vertical="center"/>
    </xf>
    <xf numFmtId="0" fontId="6" fillId="2" borderId="0" applyBorder="0" applyProtection="0"/>
    <xf numFmtId="0" fontId="6" fillId="3" borderId="0" applyBorder="0" applyProtection="0"/>
    <xf numFmtId="0" fontId="6" fillId="4" borderId="0" applyBorder="0" applyProtection="0"/>
    <xf numFmtId="0" fontId="6" fillId="5" borderId="0" applyBorder="0" applyProtection="0"/>
    <xf numFmtId="0" fontId="6" fillId="7" borderId="0" applyBorder="0" applyProtection="0"/>
    <xf numFmtId="0" fontId="6" fillId="8" borderId="0" applyBorder="0" applyProtection="0"/>
    <xf numFmtId="0" fontId="6" fillId="4" borderId="0" applyBorder="0" applyProtection="0"/>
    <xf numFmtId="0" fontId="9" fillId="3" borderId="0" applyBorder="0" applyProtection="0"/>
    <xf numFmtId="0" fontId="9" fillId="9" borderId="0" applyBorder="0" applyProtection="0"/>
    <xf numFmtId="0" fontId="9" fillId="10" borderId="0" applyBorder="0" applyProtection="0"/>
    <xf numFmtId="0" fontId="9" fillId="8" borderId="0" applyBorder="0" applyProtection="0"/>
    <xf numFmtId="0" fontId="9" fillId="3" borderId="0" applyBorder="0" applyProtection="0"/>
    <xf numFmtId="0" fontId="9" fillId="5" borderId="0" applyBorder="0" applyProtection="0"/>
    <xf numFmtId="0" fontId="10" fillId="0" borderId="52" applyProtection="0"/>
    <xf numFmtId="0" fontId="7" fillId="0" borderId="0"/>
    <xf numFmtId="0" fontId="11" fillId="0" borderId="0" applyBorder="0" applyProtection="0"/>
    <xf numFmtId="0" fontId="8" fillId="0" borderId="0" applyBorder="0">
      <alignment vertical="center"/>
    </xf>
    <xf numFmtId="0" fontId="12" fillId="0" borderId="0" applyBorder="0" applyProtection="0"/>
    <xf numFmtId="0" fontId="8" fillId="0" borderId="20">
      <alignment vertical="center"/>
    </xf>
  </cellStyleXfs>
  <cellXfs count="132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" fillId="0" borderId="5" xfId="1" applyFont="1" applyBorder="1" applyAlignment="1">
      <alignment horizontal="right" vertical="center"/>
    </xf>
    <xf numFmtId="0" fontId="1" fillId="0" borderId="6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7" xfId="1" applyFont="1" applyBorder="1" applyAlignment="1">
      <alignment horizontal="right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horizontal="right" vertical="center"/>
    </xf>
    <xf numFmtId="49" fontId="1" fillId="0" borderId="5" xfId="1" applyNumberFormat="1" applyFont="1" applyBorder="1" applyAlignment="1">
      <alignment horizontal="right" vertical="center"/>
    </xf>
    <xf numFmtId="49" fontId="1" fillId="0" borderId="7" xfId="1" applyNumberFormat="1" applyFont="1" applyBorder="1" applyAlignment="1">
      <alignment horizontal="right" vertical="center"/>
    </xf>
    <xf numFmtId="49" fontId="1" fillId="0" borderId="9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vertical="center"/>
    </xf>
    <xf numFmtId="169" fontId="1" fillId="0" borderId="5" xfId="1" applyNumberFormat="1" applyFont="1" applyBorder="1" applyAlignment="1">
      <alignment horizontal="left" vertical="center"/>
    </xf>
    <xf numFmtId="170" fontId="1" fillId="0" borderId="5" xfId="1" applyNumberFormat="1" applyFont="1" applyBorder="1" applyAlignment="1">
      <alignment horizontal="right" vertical="center"/>
    </xf>
    <xf numFmtId="3" fontId="1" fillId="0" borderId="10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1" fillId="0" borderId="12" xfId="1" applyFont="1" applyBorder="1" applyAlignment="1">
      <alignment vertical="center"/>
    </xf>
    <xf numFmtId="169" fontId="1" fillId="0" borderId="12" xfId="1" applyNumberFormat="1" applyFont="1" applyBorder="1" applyAlignment="1">
      <alignment horizontal="left" vertical="center"/>
    </xf>
    <xf numFmtId="170" fontId="1" fillId="0" borderId="12" xfId="1" applyNumberFormat="1" applyFont="1" applyBorder="1" applyAlignment="1">
      <alignment horizontal="right" vertical="center"/>
    </xf>
    <xf numFmtId="3" fontId="1" fillId="0" borderId="1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lef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2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4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4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3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71" fontId="1" fillId="0" borderId="0" xfId="0" applyNumberFormat="1" applyFont="1" applyProtection="1"/>
    <xf numFmtId="172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46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72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7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4" fontId="1" fillId="0" borderId="1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3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4" fillId="0" borderId="0" xfId="0" applyNumberFormat="1" applyFont="1" applyAlignment="1" applyProtection="1">
      <alignment horizontal="left" vertical="top" wrapText="1"/>
    </xf>
    <xf numFmtId="49" fontId="15" fillId="0" borderId="0" xfId="0" applyNumberFormat="1" applyFont="1" applyAlignment="1" applyProtection="1">
      <alignment horizontal="left" vertical="top" wrapText="1"/>
    </xf>
    <xf numFmtId="172" fontId="15" fillId="0" borderId="0" xfId="0" applyNumberFormat="1" applyFont="1" applyAlignment="1" applyProtection="1">
      <alignment vertical="top"/>
    </xf>
    <xf numFmtId="0" fontId="15" fillId="0" borderId="0" xfId="0" applyFont="1" applyAlignment="1" applyProtection="1">
      <alignment vertical="top"/>
    </xf>
    <xf numFmtId="4" fontId="15" fillId="0" borderId="0" xfId="0" applyNumberFormat="1" applyFont="1" applyAlignment="1" applyProtection="1">
      <alignment vertical="top"/>
    </xf>
    <xf numFmtId="171" fontId="15" fillId="0" borderId="0" xfId="0" applyNumberFormat="1" applyFont="1" applyAlignment="1" applyProtection="1">
      <alignment vertical="top"/>
    </xf>
    <xf numFmtId="49" fontId="14" fillId="0" borderId="0" xfId="0" applyNumberFormat="1" applyFont="1" applyAlignment="1" applyProtection="1">
      <alignment horizontal="right" vertical="top" wrapText="1"/>
    </xf>
    <xf numFmtId="49" fontId="16" fillId="0" borderId="0" xfId="0" applyNumberFormat="1" applyFont="1" applyAlignment="1" applyProtection="1">
      <alignment horizontal="left" vertical="top" wrapText="1"/>
    </xf>
    <xf numFmtId="172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71" fontId="16" fillId="0" borderId="0" xfId="0" applyNumberFormat="1" applyFont="1" applyAlignment="1" applyProtection="1">
      <alignment vertical="top"/>
    </xf>
    <xf numFmtId="0" fontId="17" fillId="0" borderId="0" xfId="0" applyFont="1" applyProtection="1"/>
    <xf numFmtId="49" fontId="18" fillId="0" borderId="0" xfId="0" applyNumberFormat="1" applyFont="1" applyAlignment="1" applyProtection="1">
      <alignment horizontal="left" vertical="top" wrapText="1"/>
    </xf>
    <xf numFmtId="0" fontId="1" fillId="0" borderId="47" xfId="0" applyFont="1" applyBorder="1" applyAlignment="1" applyProtection="1">
      <alignment horizontal="center"/>
    </xf>
    <xf numFmtId="0" fontId="1" fillId="0" borderId="50" xfId="0" applyFont="1" applyBorder="1" applyAlignment="1" applyProtection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5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D6" sqref="D6"/>
    </sheetView>
  </sheetViews>
  <sheetFormatPr defaultColWidth="9" defaultRowHeight="13.5"/>
  <cols>
    <col min="1" max="1" width="6.7109375" style="80" customWidth="1"/>
    <col min="2" max="2" width="3.7109375" style="81" customWidth="1"/>
    <col min="3" max="3" width="13" style="82" customWidth="1"/>
    <col min="4" max="4" width="45.7109375" style="83" customWidth="1"/>
    <col min="5" max="5" width="11.28515625" style="84" customWidth="1"/>
    <col min="6" max="6" width="5.85546875" style="85" customWidth="1"/>
    <col min="7" max="7" width="8.7109375" style="86" customWidth="1"/>
    <col min="8" max="10" width="9.7109375" style="86" customWidth="1"/>
    <col min="11" max="11" width="7.42578125" style="87" customWidth="1"/>
    <col min="12" max="12" width="8.28515625" style="87" customWidth="1"/>
    <col min="13" max="13" width="7.140625" style="84" customWidth="1"/>
    <col min="14" max="14" width="7" style="84" customWidth="1"/>
    <col min="15" max="15" width="3.5703125" style="85" customWidth="1"/>
    <col min="16" max="16" width="12.7109375" style="85" customWidth="1"/>
    <col min="17" max="19" width="11.28515625" style="84" customWidth="1"/>
    <col min="20" max="20" width="10.5703125" style="88" customWidth="1"/>
    <col min="21" max="21" width="10.28515625" style="88" customWidth="1"/>
    <col min="22" max="22" width="5.7109375" style="88" customWidth="1"/>
    <col min="23" max="23" width="9.140625" style="84" customWidth="1"/>
    <col min="24" max="25" width="11.85546875" style="89" customWidth="1"/>
    <col min="26" max="26" width="7.5703125" style="82" customWidth="1"/>
    <col min="27" max="27" width="12.7109375" style="82" customWidth="1"/>
    <col min="28" max="28" width="4.28515625" style="85" customWidth="1"/>
    <col min="29" max="30" width="2.7109375" style="85" customWidth="1"/>
    <col min="31" max="34" width="9.140625" style="90" customWidth="1"/>
    <col min="35" max="35" width="9.140625" style="71" customWidth="1"/>
    <col min="36" max="37" width="9.140625" style="71" hidden="1" customWidth="1"/>
    <col min="38" max="1025" width="9" style="91"/>
  </cols>
  <sheetData>
    <row r="1" spans="1:1025" s="71" customFormat="1" ht="12.75" customHeight="1">
      <c r="A1" s="125" t="s">
        <v>270</v>
      </c>
      <c r="G1" s="72"/>
      <c r="I1" s="75" t="s">
        <v>91</v>
      </c>
      <c r="J1" s="72"/>
      <c r="K1" s="73"/>
      <c r="Q1" s="74"/>
      <c r="R1" s="74"/>
      <c r="S1" s="74"/>
      <c r="X1" s="89"/>
      <c r="Y1" s="89"/>
      <c r="Z1" s="97" t="s">
        <v>3</v>
      </c>
      <c r="AA1" s="97" t="s">
        <v>4</v>
      </c>
      <c r="AB1" s="68" t="s">
        <v>5</v>
      </c>
      <c r="AC1" s="68" t="s">
        <v>6</v>
      </c>
      <c r="AD1" s="68" t="s">
        <v>7</v>
      </c>
      <c r="AE1" s="98" t="s">
        <v>8</v>
      </c>
      <c r="AF1" s="99" t="s">
        <v>9</v>
      </c>
    </row>
    <row r="2" spans="1:1025" s="71" customFormat="1" ht="12.75">
      <c r="A2" s="75"/>
      <c r="G2" s="72"/>
      <c r="H2" s="92"/>
      <c r="I2" s="75" t="s">
        <v>92</v>
      </c>
      <c r="J2" s="72"/>
      <c r="K2" s="73"/>
      <c r="Q2" s="74"/>
      <c r="R2" s="74"/>
      <c r="S2" s="74"/>
      <c r="X2" s="89"/>
      <c r="Y2" s="89"/>
      <c r="Z2" s="97" t="s">
        <v>11</v>
      </c>
      <c r="AA2" s="70" t="s">
        <v>12</v>
      </c>
      <c r="AB2" s="69" t="s">
        <v>13</v>
      </c>
      <c r="AC2" s="69"/>
      <c r="AD2" s="70"/>
      <c r="AE2" s="98">
        <v>1</v>
      </c>
      <c r="AF2" s="100">
        <v>123.5</v>
      </c>
    </row>
    <row r="3" spans="1:1025" s="71" customFormat="1" ht="12.75">
      <c r="A3" s="75"/>
      <c r="G3" s="72"/>
      <c r="I3" s="75" t="s">
        <v>268</v>
      </c>
      <c r="J3" s="72"/>
      <c r="K3" s="73"/>
      <c r="Q3" s="74"/>
      <c r="R3" s="74"/>
      <c r="S3" s="74"/>
      <c r="X3" s="89"/>
      <c r="Y3" s="89"/>
      <c r="Z3" s="97" t="s">
        <v>15</v>
      </c>
      <c r="AA3" s="70" t="s">
        <v>16</v>
      </c>
      <c r="AB3" s="69" t="s">
        <v>13</v>
      </c>
      <c r="AC3" s="69" t="s">
        <v>17</v>
      </c>
      <c r="AD3" s="70" t="s">
        <v>18</v>
      </c>
      <c r="AE3" s="98">
        <v>2</v>
      </c>
      <c r="AF3" s="101">
        <v>123.46</v>
      </c>
    </row>
    <row r="4" spans="1:1025" s="71" customFormat="1" ht="12.75">
      <c r="Q4" s="74"/>
      <c r="R4" s="74"/>
      <c r="S4" s="74"/>
      <c r="X4" s="89"/>
      <c r="Y4" s="89"/>
      <c r="Z4" s="97" t="s">
        <v>19</v>
      </c>
      <c r="AA4" s="70" t="s">
        <v>20</v>
      </c>
      <c r="AB4" s="69" t="s">
        <v>13</v>
      </c>
      <c r="AC4" s="69"/>
      <c r="AD4" s="70"/>
      <c r="AE4" s="98">
        <v>3</v>
      </c>
      <c r="AF4" s="102">
        <v>123.45699999999999</v>
      </c>
    </row>
    <row r="5" spans="1:1025" s="71" customFormat="1" ht="12.75">
      <c r="A5" s="75" t="s">
        <v>266</v>
      </c>
      <c r="Q5" s="74"/>
      <c r="R5" s="74"/>
      <c r="S5" s="74"/>
      <c r="X5" s="89"/>
      <c r="Y5" s="89"/>
      <c r="Z5" s="97" t="s">
        <v>21</v>
      </c>
      <c r="AA5" s="70" t="s">
        <v>16</v>
      </c>
      <c r="AB5" s="69" t="s">
        <v>13</v>
      </c>
      <c r="AC5" s="69" t="s">
        <v>17</v>
      </c>
      <c r="AD5" s="70" t="s">
        <v>18</v>
      </c>
      <c r="AE5" s="98">
        <v>4</v>
      </c>
      <c r="AF5" s="103">
        <v>123.4567</v>
      </c>
    </row>
    <row r="6" spans="1:1025" s="71" customFormat="1" ht="12.75">
      <c r="A6" s="75" t="s">
        <v>267</v>
      </c>
      <c r="Q6" s="74"/>
      <c r="R6" s="74"/>
      <c r="S6" s="74"/>
      <c r="X6" s="89"/>
      <c r="Y6" s="89"/>
      <c r="Z6" s="92"/>
      <c r="AA6" s="92"/>
      <c r="AE6" s="98" t="s">
        <v>22</v>
      </c>
      <c r="AF6" s="101">
        <v>123.46</v>
      </c>
    </row>
    <row r="7" spans="1:1025" s="71" customFormat="1" ht="12.75">
      <c r="A7" s="75"/>
      <c r="Q7" s="74"/>
      <c r="R7" s="74"/>
      <c r="S7" s="74"/>
      <c r="X7" s="89"/>
      <c r="Y7" s="89"/>
      <c r="Z7" s="92"/>
      <c r="AA7" s="92"/>
    </row>
    <row r="8" spans="1:1025" s="71" customFormat="1">
      <c r="B8" s="93"/>
      <c r="C8" s="94"/>
      <c r="D8" s="76" t="str">
        <f>CONCATENATE(AA2," ",AB2," ",AC2," ",AD2)</f>
        <v xml:space="preserve">Prehľad rozpočtových nákladov v EUR  </v>
      </c>
      <c r="E8" s="74"/>
      <c r="G8" s="72"/>
      <c r="H8" s="72"/>
      <c r="I8" s="72"/>
      <c r="J8" s="72"/>
      <c r="K8" s="73"/>
      <c r="L8" s="73"/>
      <c r="M8" s="74"/>
      <c r="N8" s="74"/>
      <c r="Q8" s="74"/>
      <c r="R8" s="74"/>
      <c r="S8" s="74"/>
      <c r="X8" s="89"/>
      <c r="Y8" s="89"/>
      <c r="Z8" s="92"/>
      <c r="AA8" s="92"/>
      <c r="AE8" s="85"/>
      <c r="AF8" s="85"/>
      <c r="AG8" s="85"/>
      <c r="AH8" s="85"/>
    </row>
    <row r="9" spans="1:1025">
      <c r="A9" s="77" t="s">
        <v>23</v>
      </c>
      <c r="B9" s="77" t="s">
        <v>24</v>
      </c>
      <c r="C9" s="77" t="s">
        <v>25</v>
      </c>
      <c r="D9" s="77" t="s">
        <v>26</v>
      </c>
      <c r="E9" s="77" t="s">
        <v>27</v>
      </c>
      <c r="F9" s="77" t="s">
        <v>28</v>
      </c>
      <c r="G9" s="77" t="s">
        <v>29</v>
      </c>
      <c r="H9" s="77" t="s">
        <v>30</v>
      </c>
      <c r="I9" s="77" t="s">
        <v>31</v>
      </c>
      <c r="J9" s="77" t="s">
        <v>32</v>
      </c>
      <c r="K9" s="127" t="s">
        <v>33</v>
      </c>
      <c r="L9" s="127"/>
      <c r="M9" s="128" t="s">
        <v>34</v>
      </c>
      <c r="N9" s="128"/>
      <c r="O9" s="77" t="s">
        <v>1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>
      <c r="A10" s="79" t="s">
        <v>36</v>
      </c>
      <c r="B10" s="79" t="s">
        <v>37</v>
      </c>
      <c r="C10" s="95"/>
      <c r="D10" s="79" t="s">
        <v>38</v>
      </c>
      <c r="E10" s="79" t="s">
        <v>39</v>
      </c>
      <c r="F10" s="79" t="s">
        <v>40</v>
      </c>
      <c r="G10" s="79" t="s">
        <v>41</v>
      </c>
      <c r="H10" s="79"/>
      <c r="I10" s="79" t="s">
        <v>42</v>
      </c>
      <c r="J10" s="79"/>
      <c r="K10" s="79" t="s">
        <v>29</v>
      </c>
      <c r="L10" s="79" t="s">
        <v>32</v>
      </c>
      <c r="M10" s="96" t="s">
        <v>29</v>
      </c>
      <c r="N10" s="79" t="s">
        <v>32</v>
      </c>
      <c r="O10" s="79" t="s">
        <v>43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>
      <c r="D12" s="113" t="s">
        <v>111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>
      <c r="D13" s="113" t="s">
        <v>112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>
      <c r="A14" s="80">
        <v>1</v>
      </c>
      <c r="B14" s="81" t="s">
        <v>113</v>
      </c>
      <c r="C14" s="82" t="s">
        <v>114</v>
      </c>
      <c r="D14" s="126" t="s">
        <v>269</v>
      </c>
      <c r="E14" s="84">
        <v>83</v>
      </c>
      <c r="F14" s="85" t="s">
        <v>115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>
      <c r="D15" s="114" t="s">
        <v>116</v>
      </c>
      <c r="E15" s="115"/>
      <c r="F15" s="116"/>
      <c r="G15" s="117"/>
      <c r="H15" s="117"/>
      <c r="I15" s="117"/>
      <c r="J15" s="117"/>
      <c r="K15" s="118"/>
      <c r="L15" s="118"/>
      <c r="M15" s="115"/>
      <c r="N15" s="115"/>
      <c r="O15" s="116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ht="25.5">
      <c r="A16" s="80">
        <v>2</v>
      </c>
      <c r="B16" s="81" t="s">
        <v>117</v>
      </c>
      <c r="C16" s="82" t="s">
        <v>118</v>
      </c>
      <c r="D16" s="83" t="s">
        <v>119</v>
      </c>
      <c r="E16" s="84">
        <v>83</v>
      </c>
      <c r="F16" s="85" t="s">
        <v>120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>
      <c r="D17" s="119" t="s">
        <v>121</v>
      </c>
      <c r="E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>
      <c r="D18" s="113" t="s">
        <v>122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ht="25.5">
      <c r="A19" s="80">
        <v>3</v>
      </c>
      <c r="B19" s="81" t="s">
        <v>113</v>
      </c>
      <c r="C19" s="82" t="s">
        <v>123</v>
      </c>
      <c r="D19" s="83" t="s">
        <v>124</v>
      </c>
      <c r="E19" s="84">
        <v>121</v>
      </c>
      <c r="F19" s="85" t="s">
        <v>115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>
      <c r="A20" s="80">
        <v>4</v>
      </c>
      <c r="B20" s="81" t="s">
        <v>125</v>
      </c>
      <c r="C20" s="82" t="s">
        <v>126</v>
      </c>
      <c r="D20" s="83" t="s">
        <v>127</v>
      </c>
      <c r="E20" s="84">
        <v>17.878</v>
      </c>
      <c r="F20" s="85" t="s">
        <v>128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>
      <c r="D21" s="114" t="s">
        <v>129</v>
      </c>
      <c r="E21" s="115"/>
      <c r="F21" s="116"/>
      <c r="G21" s="117"/>
      <c r="H21" s="117"/>
      <c r="I21" s="117"/>
      <c r="J21" s="117"/>
      <c r="K21" s="118"/>
      <c r="L21" s="118"/>
      <c r="M21" s="115"/>
      <c r="N21" s="115"/>
      <c r="O21" s="11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>
      <c r="D22" s="114" t="s">
        <v>130</v>
      </c>
      <c r="E22" s="115"/>
      <c r="F22" s="116"/>
      <c r="G22" s="117"/>
      <c r="H22" s="117"/>
      <c r="I22" s="117"/>
      <c r="J22" s="117"/>
      <c r="K22" s="118"/>
      <c r="L22" s="118"/>
      <c r="M22" s="115"/>
      <c r="N22" s="115"/>
      <c r="O22" s="116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5">
      <c r="A23" s="80">
        <v>5</v>
      </c>
      <c r="B23" s="81" t="s">
        <v>125</v>
      </c>
      <c r="C23" s="82" t="s">
        <v>131</v>
      </c>
      <c r="D23" s="83" t="s">
        <v>132</v>
      </c>
      <c r="E23" s="84">
        <v>125</v>
      </c>
      <c r="F23" s="85" t="s">
        <v>115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5">
      <c r="A24" s="80">
        <v>6</v>
      </c>
      <c r="B24" s="81" t="s">
        <v>133</v>
      </c>
      <c r="C24" s="82" t="s">
        <v>134</v>
      </c>
      <c r="D24" s="83" t="s">
        <v>135</v>
      </c>
      <c r="E24" s="84">
        <v>1</v>
      </c>
      <c r="F24" s="85" t="s">
        <v>136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5">
      <c r="D25" s="119" t="s">
        <v>137</v>
      </c>
      <c r="E25" s="86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5">
      <c r="D26" s="113" t="s">
        <v>138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5">
      <c r="A27" s="80">
        <v>7</v>
      </c>
      <c r="B27" s="81" t="s">
        <v>139</v>
      </c>
      <c r="C27" s="82" t="s">
        <v>140</v>
      </c>
      <c r="D27" s="83" t="s">
        <v>141</v>
      </c>
      <c r="E27" s="84">
        <v>48.06</v>
      </c>
      <c r="F27" s="85" t="s">
        <v>120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5">
      <c r="A28" s="80">
        <v>8</v>
      </c>
      <c r="B28" s="81" t="s">
        <v>125</v>
      </c>
      <c r="C28" s="82" t="s">
        <v>142</v>
      </c>
      <c r="D28" s="83" t="s">
        <v>143</v>
      </c>
      <c r="E28" s="84">
        <v>67.5</v>
      </c>
      <c r="F28" s="85" t="s">
        <v>144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5">
      <c r="D29" s="114" t="s">
        <v>145</v>
      </c>
      <c r="E29" s="115"/>
      <c r="F29" s="116"/>
      <c r="G29" s="117"/>
      <c r="H29" s="117"/>
      <c r="I29" s="117"/>
      <c r="J29" s="117"/>
      <c r="K29" s="118"/>
      <c r="L29" s="118"/>
      <c r="M29" s="115"/>
      <c r="N29" s="115"/>
      <c r="O29" s="11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1:1025">
      <c r="D30" s="114" t="s">
        <v>130</v>
      </c>
      <c r="E30" s="115"/>
      <c r="F30" s="116"/>
      <c r="G30" s="117"/>
      <c r="H30" s="117"/>
      <c r="I30" s="117"/>
      <c r="J30" s="117"/>
      <c r="K30" s="118"/>
      <c r="L30" s="118"/>
      <c r="M30" s="115"/>
      <c r="N30" s="115"/>
      <c r="O30" s="116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1:1025" ht="25.5">
      <c r="A31" s="80">
        <v>9</v>
      </c>
      <c r="B31" s="81" t="s">
        <v>139</v>
      </c>
      <c r="C31" s="82" t="s">
        <v>146</v>
      </c>
      <c r="D31" s="83" t="s">
        <v>147</v>
      </c>
      <c r="E31" s="84">
        <v>400</v>
      </c>
      <c r="F31" s="85" t="s">
        <v>136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1:1025" ht="25.5">
      <c r="A32" s="80">
        <v>10</v>
      </c>
      <c r="B32" s="81" t="s">
        <v>139</v>
      </c>
      <c r="C32" s="82" t="s">
        <v>148</v>
      </c>
      <c r="D32" s="83" t="s">
        <v>149</v>
      </c>
      <c r="E32" s="84">
        <v>166</v>
      </c>
      <c r="F32" s="85" t="s">
        <v>120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1:1025">
      <c r="D33" s="114" t="s">
        <v>150</v>
      </c>
      <c r="E33" s="115"/>
      <c r="F33" s="116"/>
      <c r="G33" s="117"/>
      <c r="H33" s="117"/>
      <c r="I33" s="117"/>
      <c r="J33" s="117"/>
      <c r="K33" s="118"/>
      <c r="L33" s="118"/>
      <c r="M33" s="115"/>
      <c r="N33" s="115"/>
      <c r="O33" s="116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1:1025" ht="25.5">
      <c r="A34" s="80">
        <v>11</v>
      </c>
      <c r="B34" s="81" t="s">
        <v>125</v>
      </c>
      <c r="C34" s="82" t="s">
        <v>151</v>
      </c>
      <c r="D34" s="83" t="s">
        <v>152</v>
      </c>
      <c r="E34" s="84">
        <v>265.60000000000002</v>
      </c>
      <c r="F34" s="85" t="s">
        <v>136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</row>
    <row r="35" spans="1:1025">
      <c r="D35" s="114" t="s">
        <v>153</v>
      </c>
      <c r="E35" s="115"/>
      <c r="F35" s="116"/>
      <c r="G35" s="117"/>
      <c r="H35" s="117"/>
      <c r="I35" s="117"/>
      <c r="J35" s="117"/>
      <c r="K35" s="118"/>
      <c r="L35" s="118"/>
      <c r="M35" s="115"/>
      <c r="N35" s="115"/>
      <c r="O35" s="11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1:1025">
      <c r="D36" s="114" t="s">
        <v>130</v>
      </c>
      <c r="E36" s="115"/>
      <c r="F36" s="116"/>
      <c r="G36" s="117"/>
      <c r="H36" s="117"/>
      <c r="I36" s="117"/>
      <c r="J36" s="117"/>
      <c r="K36" s="118"/>
      <c r="L36" s="118"/>
      <c r="M36" s="115"/>
      <c r="N36" s="115"/>
      <c r="O36" s="116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</row>
    <row r="37" spans="1:1025" ht="25.5">
      <c r="A37" s="80">
        <v>12</v>
      </c>
      <c r="B37" s="81" t="s">
        <v>139</v>
      </c>
      <c r="C37" s="82" t="s">
        <v>154</v>
      </c>
      <c r="D37" s="83" t="s">
        <v>155</v>
      </c>
      <c r="E37" s="84">
        <v>214.06</v>
      </c>
      <c r="F37" s="85" t="s">
        <v>120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1:1025">
      <c r="D38" s="114" t="s">
        <v>156</v>
      </c>
      <c r="E38" s="115"/>
      <c r="F38" s="116"/>
      <c r="G38" s="117"/>
      <c r="H38" s="117"/>
      <c r="I38" s="117"/>
      <c r="J38" s="117"/>
      <c r="K38" s="118"/>
      <c r="L38" s="118"/>
      <c r="M38" s="115"/>
      <c r="N38" s="115"/>
      <c r="O38" s="116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1:1025">
      <c r="D39" s="114" t="s">
        <v>130</v>
      </c>
      <c r="E39" s="115"/>
      <c r="F39" s="116"/>
      <c r="G39" s="117"/>
      <c r="H39" s="117"/>
      <c r="I39" s="117"/>
      <c r="J39" s="117"/>
      <c r="K39" s="118"/>
      <c r="L39" s="118"/>
      <c r="M39" s="115"/>
      <c r="N39" s="115"/>
      <c r="O39" s="116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5">
      <c r="A40" s="80">
        <v>13</v>
      </c>
      <c r="B40" s="81" t="s">
        <v>125</v>
      </c>
      <c r="C40" s="82" t="s">
        <v>157</v>
      </c>
      <c r="D40" s="83" t="s">
        <v>158</v>
      </c>
      <c r="E40" s="84">
        <v>31.4</v>
      </c>
      <c r="F40" s="85" t="s">
        <v>159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 ht="25.5">
      <c r="D41" s="120" t="s">
        <v>160</v>
      </c>
      <c r="E41" s="121"/>
      <c r="F41" s="122"/>
      <c r="G41" s="123"/>
      <c r="H41" s="123"/>
      <c r="I41" s="123"/>
      <c r="J41" s="123"/>
      <c r="K41" s="124"/>
      <c r="L41" s="124"/>
      <c r="M41" s="121"/>
      <c r="N41" s="121"/>
      <c r="O41" s="122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5" ht="25.5">
      <c r="A42" s="80">
        <v>14</v>
      </c>
      <c r="B42" s="81" t="s">
        <v>139</v>
      </c>
      <c r="C42" s="82" t="s">
        <v>161</v>
      </c>
      <c r="D42" s="83" t="s">
        <v>162</v>
      </c>
      <c r="E42" s="84">
        <v>166</v>
      </c>
      <c r="F42" s="85" t="s">
        <v>120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1:1025">
      <c r="A43" s="80">
        <v>15</v>
      </c>
      <c r="B43" s="81" t="s">
        <v>125</v>
      </c>
      <c r="C43" s="82" t="s">
        <v>163</v>
      </c>
      <c r="D43" s="83" t="s">
        <v>164</v>
      </c>
      <c r="E43" s="84">
        <v>913</v>
      </c>
      <c r="F43" s="85" t="s">
        <v>144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1:1025">
      <c r="A44" s="80">
        <v>16</v>
      </c>
      <c r="B44" s="81" t="s">
        <v>139</v>
      </c>
      <c r="C44" s="82" t="s">
        <v>165</v>
      </c>
      <c r="D44" s="83" t="s">
        <v>166</v>
      </c>
      <c r="E44" s="84">
        <v>166</v>
      </c>
      <c r="F44" s="85" t="s">
        <v>120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>
      <c r="D45" s="114" t="s">
        <v>150</v>
      </c>
      <c r="E45" s="115"/>
      <c r="F45" s="116"/>
      <c r="G45" s="117"/>
      <c r="H45" s="117"/>
      <c r="I45" s="117"/>
      <c r="J45" s="117"/>
      <c r="K45" s="118"/>
      <c r="L45" s="118"/>
      <c r="M45" s="115"/>
      <c r="N45" s="115"/>
      <c r="O45" s="116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1:1025" ht="25.5">
      <c r="A46" s="80">
        <v>17</v>
      </c>
      <c r="B46" s="81" t="s">
        <v>125</v>
      </c>
      <c r="C46" s="82" t="s">
        <v>167</v>
      </c>
      <c r="D46" s="83" t="s">
        <v>168</v>
      </c>
      <c r="E46" s="84">
        <v>55.332999999999998</v>
      </c>
      <c r="F46" s="85" t="s">
        <v>169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5">
      <c r="D47" s="114" t="s">
        <v>170</v>
      </c>
      <c r="E47" s="115"/>
      <c r="F47" s="116"/>
      <c r="G47" s="117"/>
      <c r="H47" s="117"/>
      <c r="I47" s="117"/>
      <c r="J47" s="117"/>
      <c r="K47" s="118"/>
      <c r="L47" s="118"/>
      <c r="M47" s="115"/>
      <c r="N47" s="115"/>
      <c r="O47" s="11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</row>
    <row r="48" spans="1:1025">
      <c r="D48" s="114" t="s">
        <v>130</v>
      </c>
      <c r="E48" s="115"/>
      <c r="F48" s="116"/>
      <c r="G48" s="117"/>
      <c r="H48" s="117"/>
      <c r="I48" s="117"/>
      <c r="J48" s="117"/>
      <c r="K48" s="118"/>
      <c r="L48" s="118"/>
      <c r="M48" s="115"/>
      <c r="N48" s="115"/>
      <c r="O48" s="11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>
      <c r="A49" s="80">
        <v>18</v>
      </c>
      <c r="B49" s="81" t="s">
        <v>125</v>
      </c>
      <c r="C49" s="82" t="s">
        <v>171</v>
      </c>
      <c r="D49" s="83" t="s">
        <v>172</v>
      </c>
      <c r="E49" s="84">
        <v>199.2</v>
      </c>
      <c r="F49" s="85" t="s">
        <v>120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>
      <c r="D50" s="114" t="s">
        <v>173</v>
      </c>
      <c r="E50" s="115"/>
      <c r="F50" s="116"/>
      <c r="G50" s="117"/>
      <c r="H50" s="117"/>
      <c r="I50" s="117"/>
      <c r="J50" s="117"/>
      <c r="K50" s="118"/>
      <c r="L50" s="118"/>
      <c r="M50" s="115"/>
      <c r="N50" s="115"/>
      <c r="O50" s="116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</row>
    <row r="51" spans="1:1025">
      <c r="D51" s="114" t="s">
        <v>130</v>
      </c>
      <c r="E51" s="115"/>
      <c r="F51" s="116"/>
      <c r="G51" s="117"/>
      <c r="H51" s="117"/>
      <c r="I51" s="117"/>
      <c r="J51" s="117"/>
      <c r="K51" s="118"/>
      <c r="L51" s="118"/>
      <c r="M51" s="115"/>
      <c r="N51" s="115"/>
      <c r="O51" s="116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>
      <c r="A52" s="80">
        <v>19</v>
      </c>
      <c r="B52" s="81" t="s">
        <v>139</v>
      </c>
      <c r="C52" s="82" t="s">
        <v>174</v>
      </c>
      <c r="D52" s="83" t="s">
        <v>175</v>
      </c>
      <c r="E52" s="84">
        <v>214.06</v>
      </c>
      <c r="F52" s="85" t="s">
        <v>120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>
      <c r="D53" s="114" t="s">
        <v>176</v>
      </c>
      <c r="E53" s="115"/>
      <c r="F53" s="116"/>
      <c r="G53" s="117"/>
      <c r="H53" s="117"/>
      <c r="I53" s="117"/>
      <c r="J53" s="117"/>
      <c r="K53" s="118"/>
      <c r="L53" s="118"/>
      <c r="M53" s="115"/>
      <c r="N53" s="115"/>
      <c r="O53" s="116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5">
      <c r="A54" s="80">
        <v>20</v>
      </c>
      <c r="B54" s="81" t="s">
        <v>125</v>
      </c>
      <c r="C54" s="82" t="s">
        <v>177</v>
      </c>
      <c r="D54" s="83" t="s">
        <v>178</v>
      </c>
      <c r="E54" s="84">
        <v>278.27800000000002</v>
      </c>
      <c r="F54" s="85" t="s">
        <v>144</v>
      </c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</row>
    <row r="55" spans="1:1025">
      <c r="D55" s="114" t="s">
        <v>179</v>
      </c>
      <c r="E55" s="115"/>
      <c r="F55" s="116"/>
      <c r="G55" s="117"/>
      <c r="H55" s="117"/>
      <c r="I55" s="117"/>
      <c r="J55" s="117"/>
      <c r="K55" s="118"/>
      <c r="L55" s="118"/>
      <c r="M55" s="115"/>
      <c r="N55" s="115"/>
      <c r="O55" s="116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</row>
    <row r="56" spans="1:1025">
      <c r="D56" s="114" t="s">
        <v>130</v>
      </c>
      <c r="E56" s="115"/>
      <c r="F56" s="116"/>
      <c r="G56" s="117"/>
      <c r="H56" s="117"/>
      <c r="I56" s="117"/>
      <c r="J56" s="117"/>
      <c r="K56" s="118"/>
      <c r="L56" s="118"/>
      <c r="M56" s="115"/>
      <c r="N56" s="115"/>
      <c r="O56" s="116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</row>
    <row r="57" spans="1:1025">
      <c r="D57" s="119" t="s">
        <v>180</v>
      </c>
      <c r="E57" s="86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</row>
    <row r="58" spans="1:1025">
      <c r="D58" s="113" t="s">
        <v>181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  <c r="AMK58"/>
    </row>
    <row r="59" spans="1:1025">
      <c r="A59" s="80">
        <v>21</v>
      </c>
      <c r="B59" s="81" t="s">
        <v>182</v>
      </c>
      <c r="C59" s="82" t="s">
        <v>183</v>
      </c>
      <c r="D59" s="83" t="s">
        <v>184</v>
      </c>
      <c r="E59" s="84">
        <v>212.5</v>
      </c>
      <c r="F59" s="85" t="s">
        <v>120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</row>
    <row r="60" spans="1:1025">
      <c r="D60" s="114" t="s">
        <v>185</v>
      </c>
      <c r="E60" s="115"/>
      <c r="F60" s="116"/>
      <c r="G60" s="117"/>
      <c r="H60" s="117"/>
      <c r="I60" s="117"/>
      <c r="J60" s="117"/>
      <c r="K60" s="118"/>
      <c r="L60" s="118"/>
      <c r="M60" s="115"/>
      <c r="N60" s="115"/>
      <c r="O60" s="116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  <c r="AMK60"/>
    </row>
    <row r="61" spans="1:1025">
      <c r="A61" s="80">
        <v>22</v>
      </c>
      <c r="B61" s="81" t="s">
        <v>139</v>
      </c>
      <c r="C61" s="82" t="s">
        <v>186</v>
      </c>
      <c r="D61" s="83" t="s">
        <v>187</v>
      </c>
      <c r="E61" s="84">
        <v>83</v>
      </c>
      <c r="F61" s="85" t="s">
        <v>120</v>
      </c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  <c r="AMK61"/>
    </row>
    <row r="62" spans="1:1025" ht="25.5">
      <c r="A62" s="80">
        <v>23</v>
      </c>
      <c r="B62" s="81" t="s">
        <v>139</v>
      </c>
      <c r="C62" s="82" t="s">
        <v>188</v>
      </c>
      <c r="D62" s="83" t="s">
        <v>189</v>
      </c>
      <c r="E62" s="84">
        <v>201.12</v>
      </c>
      <c r="F62" s="85" t="s">
        <v>115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  <c r="AMK62"/>
    </row>
    <row r="63" spans="1:1025">
      <c r="D63" s="114" t="s">
        <v>190</v>
      </c>
      <c r="E63" s="115"/>
      <c r="F63" s="116"/>
      <c r="G63" s="117"/>
      <c r="H63" s="117"/>
      <c r="I63" s="117"/>
      <c r="J63" s="117"/>
      <c r="K63" s="118"/>
      <c r="L63" s="118"/>
      <c r="M63" s="115"/>
      <c r="N63" s="115"/>
      <c r="O63" s="116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  <c r="AMK63"/>
    </row>
    <row r="64" spans="1:1025">
      <c r="D64" s="114" t="s">
        <v>191</v>
      </c>
      <c r="E64" s="115"/>
      <c r="F64" s="116"/>
      <c r="G64" s="117"/>
      <c r="H64" s="117"/>
      <c r="I64" s="117"/>
      <c r="J64" s="117"/>
      <c r="K64" s="118"/>
      <c r="L64" s="118"/>
      <c r="M64" s="115"/>
      <c r="N64" s="115"/>
      <c r="O64" s="116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  <c r="AMK64"/>
    </row>
    <row r="65" spans="1:1025">
      <c r="A65" s="80">
        <v>24</v>
      </c>
      <c r="B65" s="81" t="s">
        <v>125</v>
      </c>
      <c r="C65" s="82" t="s">
        <v>192</v>
      </c>
      <c r="D65" s="83" t="s">
        <v>193</v>
      </c>
      <c r="E65" s="84">
        <v>201.12</v>
      </c>
      <c r="F65" s="85" t="s">
        <v>115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</row>
    <row r="66" spans="1:1025">
      <c r="A66" s="80">
        <v>25</v>
      </c>
      <c r="B66" s="81" t="s">
        <v>125</v>
      </c>
      <c r="C66" s="82" t="s">
        <v>194</v>
      </c>
      <c r="D66" s="83" t="s">
        <v>195</v>
      </c>
      <c r="E66" s="84">
        <v>100.56</v>
      </c>
      <c r="F66" s="85" t="s">
        <v>144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  <c r="AMK66"/>
    </row>
    <row r="67" spans="1:1025">
      <c r="A67" s="80">
        <v>26</v>
      </c>
      <c r="B67" s="81" t="s">
        <v>196</v>
      </c>
      <c r="C67" s="82" t="s">
        <v>197</v>
      </c>
      <c r="D67" s="83" t="s">
        <v>198</v>
      </c>
      <c r="E67" s="84">
        <v>212.15</v>
      </c>
      <c r="F67" s="85" t="s">
        <v>120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</row>
    <row r="68" spans="1:1025">
      <c r="D68" s="114" t="s">
        <v>150</v>
      </c>
      <c r="E68" s="115"/>
      <c r="F68" s="116"/>
      <c r="G68" s="117"/>
      <c r="H68" s="117"/>
      <c r="I68" s="117"/>
      <c r="J68" s="117"/>
      <c r="K68" s="118"/>
      <c r="L68" s="118"/>
      <c r="M68" s="115"/>
      <c r="N68" s="115"/>
      <c r="O68" s="11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</row>
    <row r="69" spans="1:1025" ht="25.5">
      <c r="D69" s="114" t="s">
        <v>199</v>
      </c>
      <c r="E69" s="115"/>
      <c r="F69" s="116"/>
      <c r="G69" s="117"/>
      <c r="H69" s="117"/>
      <c r="I69" s="117"/>
      <c r="J69" s="117"/>
      <c r="K69" s="118"/>
      <c r="L69" s="118"/>
      <c r="M69" s="115"/>
      <c r="N69" s="115"/>
      <c r="O69" s="116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  <c r="AMK69"/>
    </row>
    <row r="70" spans="1:1025">
      <c r="D70" s="114" t="s">
        <v>200</v>
      </c>
      <c r="E70" s="115"/>
      <c r="F70" s="116"/>
      <c r="G70" s="117"/>
      <c r="H70" s="117"/>
      <c r="I70" s="117"/>
      <c r="J70" s="117"/>
      <c r="K70" s="118"/>
      <c r="L70" s="118"/>
      <c r="M70" s="115"/>
      <c r="N70" s="115"/>
      <c r="O70" s="11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</row>
    <row r="71" spans="1:1025">
      <c r="D71" s="114" t="s">
        <v>201</v>
      </c>
      <c r="E71" s="115"/>
      <c r="F71" s="116"/>
      <c r="G71" s="117"/>
      <c r="H71" s="117"/>
      <c r="I71" s="117"/>
      <c r="J71" s="117"/>
      <c r="K71" s="118"/>
      <c r="L71" s="118"/>
      <c r="M71" s="115"/>
      <c r="N71" s="115"/>
      <c r="O71" s="116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  <c r="AMK71"/>
    </row>
    <row r="72" spans="1:1025">
      <c r="A72" s="80">
        <v>27</v>
      </c>
      <c r="B72" s="81" t="s">
        <v>196</v>
      </c>
      <c r="C72" s="82" t="s">
        <v>202</v>
      </c>
      <c r="D72" s="83" t="s">
        <v>203</v>
      </c>
      <c r="E72" s="84">
        <v>48.06</v>
      </c>
      <c r="F72" s="85" t="s">
        <v>120</v>
      </c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  <c r="AMK72"/>
    </row>
    <row r="73" spans="1:1025">
      <c r="D73" s="114" t="s">
        <v>204</v>
      </c>
      <c r="E73" s="115"/>
      <c r="F73" s="116"/>
      <c r="G73" s="117"/>
      <c r="H73" s="117"/>
      <c r="I73" s="117"/>
      <c r="J73" s="117"/>
      <c r="K73" s="118"/>
      <c r="L73" s="118"/>
      <c r="M73" s="115"/>
      <c r="N73" s="115"/>
      <c r="O73" s="116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</row>
    <row r="74" spans="1:1025">
      <c r="D74" s="114" t="s">
        <v>205</v>
      </c>
      <c r="E74" s="115"/>
      <c r="F74" s="116"/>
      <c r="G74" s="117"/>
      <c r="H74" s="117"/>
      <c r="I74" s="117"/>
      <c r="J74" s="117"/>
      <c r="K74" s="118"/>
      <c r="L74" s="118"/>
      <c r="M74" s="115"/>
      <c r="N74" s="115"/>
      <c r="O74" s="11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  <c r="AMK74"/>
    </row>
    <row r="75" spans="1:1025">
      <c r="D75" s="114" t="s">
        <v>206</v>
      </c>
      <c r="E75" s="115"/>
      <c r="F75" s="116"/>
      <c r="G75" s="117"/>
      <c r="H75" s="117"/>
      <c r="I75" s="117"/>
      <c r="J75" s="117"/>
      <c r="K75" s="118"/>
      <c r="L75" s="118"/>
      <c r="M75" s="115"/>
      <c r="N75" s="115"/>
      <c r="O75" s="11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  <c r="AMK75"/>
    </row>
    <row r="76" spans="1:1025">
      <c r="D76" s="114" t="s">
        <v>130</v>
      </c>
      <c r="E76" s="115"/>
      <c r="F76" s="116"/>
      <c r="G76" s="117"/>
      <c r="H76" s="117"/>
      <c r="I76" s="117"/>
      <c r="J76" s="117"/>
      <c r="K76" s="118"/>
      <c r="L76" s="118"/>
      <c r="M76" s="115"/>
      <c r="N76" s="115"/>
      <c r="O76" s="11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  <c r="AMK76"/>
    </row>
    <row r="77" spans="1:1025">
      <c r="A77" s="80">
        <v>28</v>
      </c>
      <c r="B77" s="81" t="s">
        <v>196</v>
      </c>
      <c r="C77" s="82" t="s">
        <v>207</v>
      </c>
      <c r="D77" s="83" t="s">
        <v>208</v>
      </c>
      <c r="E77" s="84">
        <v>22.786000000000001</v>
      </c>
      <c r="F77" s="85" t="s">
        <v>128</v>
      </c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  <c r="AMK77"/>
    </row>
    <row r="78" spans="1:1025">
      <c r="A78" s="80">
        <v>29</v>
      </c>
      <c r="B78" s="81" t="s">
        <v>196</v>
      </c>
      <c r="C78" s="82" t="s">
        <v>209</v>
      </c>
      <c r="D78" s="83" t="s">
        <v>210</v>
      </c>
      <c r="E78" s="84">
        <v>455.72</v>
      </c>
      <c r="F78" s="85" t="s">
        <v>128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  <c r="AMK78"/>
    </row>
    <row r="79" spans="1:1025">
      <c r="A79" s="80">
        <v>30</v>
      </c>
      <c r="B79" s="81" t="s">
        <v>196</v>
      </c>
      <c r="C79" s="82" t="s">
        <v>211</v>
      </c>
      <c r="D79" s="83" t="s">
        <v>212</v>
      </c>
      <c r="E79" s="84">
        <v>22.786000000000001</v>
      </c>
      <c r="F79" s="85" t="s">
        <v>128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  <c r="AMK79"/>
    </row>
    <row r="80" spans="1:1025">
      <c r="A80" s="80">
        <v>31</v>
      </c>
      <c r="B80" s="81" t="s">
        <v>196</v>
      </c>
      <c r="C80" s="82" t="s">
        <v>213</v>
      </c>
      <c r="D80" s="83" t="s">
        <v>214</v>
      </c>
      <c r="E80" s="84">
        <v>227.86</v>
      </c>
      <c r="F80" s="85" t="s">
        <v>128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  <c r="AMK80"/>
    </row>
    <row r="81" spans="1:1025">
      <c r="D81" s="114" t="s">
        <v>215</v>
      </c>
      <c r="E81" s="115"/>
      <c r="F81" s="116"/>
      <c r="G81" s="117"/>
      <c r="H81" s="117"/>
      <c r="I81" s="117"/>
      <c r="J81" s="117"/>
      <c r="K81" s="118"/>
      <c r="L81" s="118"/>
      <c r="M81" s="115"/>
      <c r="N81" s="115"/>
      <c r="O81" s="116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  <c r="AMK81"/>
    </row>
    <row r="82" spans="1:1025">
      <c r="D82" s="114" t="s">
        <v>130</v>
      </c>
      <c r="E82" s="115"/>
      <c r="F82" s="116"/>
      <c r="G82" s="117"/>
      <c r="H82" s="117"/>
      <c r="I82" s="117"/>
      <c r="J82" s="117"/>
      <c r="K82" s="118"/>
      <c r="L82" s="118"/>
      <c r="M82" s="115"/>
      <c r="N82" s="115"/>
      <c r="O82" s="11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  <c r="AMK82"/>
    </row>
    <row r="83" spans="1:1025">
      <c r="A83" s="80">
        <v>32</v>
      </c>
      <c r="B83" s="81" t="s">
        <v>113</v>
      </c>
      <c r="C83" s="82" t="s">
        <v>216</v>
      </c>
      <c r="D83" s="83" t="s">
        <v>217</v>
      </c>
      <c r="E83" s="84">
        <v>22.786000000000001</v>
      </c>
      <c r="F83" s="85" t="s">
        <v>128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  <c r="AMK83"/>
    </row>
    <row r="84" spans="1:1025" ht="25.5">
      <c r="A84" s="80">
        <v>33</v>
      </c>
      <c r="B84" s="81" t="s">
        <v>196</v>
      </c>
      <c r="C84" s="82" t="s">
        <v>218</v>
      </c>
      <c r="D84" s="83" t="s">
        <v>219</v>
      </c>
      <c r="E84" s="84">
        <v>22.786000000000001</v>
      </c>
      <c r="F84" s="85" t="s">
        <v>128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  <c r="AMK84"/>
    </row>
    <row r="85" spans="1:1025">
      <c r="A85" s="80">
        <v>34</v>
      </c>
      <c r="B85" s="81" t="s">
        <v>139</v>
      </c>
      <c r="C85" s="82" t="s">
        <v>220</v>
      </c>
      <c r="D85" s="83" t="s">
        <v>221</v>
      </c>
      <c r="E85" s="84">
        <v>450.83100000000002</v>
      </c>
      <c r="F85" s="85" t="s">
        <v>128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  <c r="AMK85"/>
    </row>
    <row r="86" spans="1:1025">
      <c r="D86" s="119" t="s">
        <v>222</v>
      </c>
      <c r="E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  <c r="AMK86"/>
    </row>
    <row r="87" spans="1:1025">
      <c r="D87" s="119" t="s">
        <v>223</v>
      </c>
      <c r="E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  <c r="AMK87"/>
    </row>
    <row r="88" spans="1:1025">
      <c r="D88" s="113" t="s">
        <v>224</v>
      </c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  <c r="AMK88"/>
    </row>
    <row r="89" spans="1:1025">
      <c r="D89" s="113" t="s">
        <v>225</v>
      </c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  <c r="AMK89"/>
    </row>
    <row r="90" spans="1:1025">
      <c r="D90" s="113" t="s">
        <v>226</v>
      </c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  <c r="AMK90"/>
    </row>
    <row r="91" spans="1:1025">
      <c r="A91" s="80">
        <v>35</v>
      </c>
      <c r="B91" s="81" t="s">
        <v>227</v>
      </c>
      <c r="C91" s="82" t="s">
        <v>228</v>
      </c>
      <c r="D91" s="83" t="s">
        <v>229</v>
      </c>
      <c r="E91" s="84">
        <v>260.20999999999998</v>
      </c>
      <c r="F91" s="85" t="s">
        <v>120</v>
      </c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  <c r="AMK91"/>
    </row>
    <row r="92" spans="1:1025">
      <c r="D92" s="114" t="s">
        <v>230</v>
      </c>
      <c r="E92" s="115"/>
      <c r="F92" s="116"/>
      <c r="G92" s="117"/>
      <c r="H92" s="117"/>
      <c r="I92" s="117"/>
      <c r="J92" s="117"/>
      <c r="K92" s="118"/>
      <c r="L92" s="118"/>
      <c r="M92" s="115"/>
      <c r="N92" s="115"/>
      <c r="O92" s="11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  <c r="AMK92"/>
    </row>
    <row r="93" spans="1:1025">
      <c r="A93" s="80">
        <v>36</v>
      </c>
      <c r="B93" s="81" t="s">
        <v>125</v>
      </c>
      <c r="C93" s="82" t="s">
        <v>231</v>
      </c>
      <c r="D93" s="83" t="s">
        <v>232</v>
      </c>
      <c r="E93" s="84">
        <v>50</v>
      </c>
      <c r="F93" s="85" t="s">
        <v>144</v>
      </c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  <c r="AMK93"/>
    </row>
    <row r="94" spans="1:1025">
      <c r="D94" s="114" t="s">
        <v>233</v>
      </c>
      <c r="E94" s="115"/>
      <c r="F94" s="116"/>
      <c r="G94" s="117"/>
      <c r="H94" s="117"/>
      <c r="I94" s="117"/>
      <c r="J94" s="117"/>
      <c r="K94" s="118"/>
      <c r="L94" s="118"/>
      <c r="M94" s="115"/>
      <c r="N94" s="115"/>
      <c r="O94" s="11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  <c r="AMK94"/>
    </row>
    <row r="95" spans="1:1025">
      <c r="A95" s="80">
        <v>37</v>
      </c>
      <c r="B95" s="81" t="s">
        <v>227</v>
      </c>
      <c r="C95" s="82" t="s">
        <v>234</v>
      </c>
      <c r="D95" s="83" t="s">
        <v>235</v>
      </c>
      <c r="E95" s="84">
        <v>160.6</v>
      </c>
      <c r="F95" s="85" t="s">
        <v>115</v>
      </c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  <c r="AMK95"/>
    </row>
    <row r="96" spans="1:1025">
      <c r="A96" s="80">
        <v>38</v>
      </c>
      <c r="B96" s="81" t="s">
        <v>125</v>
      </c>
      <c r="C96" s="82" t="s">
        <v>236</v>
      </c>
      <c r="D96" s="83" t="s">
        <v>237</v>
      </c>
      <c r="E96" s="84">
        <v>160.6</v>
      </c>
      <c r="F96" s="85" t="s">
        <v>115</v>
      </c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  <c r="AMK96"/>
    </row>
    <row r="97" spans="1:1025">
      <c r="A97" s="80">
        <v>39</v>
      </c>
      <c r="B97" s="81" t="s">
        <v>227</v>
      </c>
      <c r="C97" s="82" t="s">
        <v>238</v>
      </c>
      <c r="D97" s="83" t="s">
        <v>239</v>
      </c>
      <c r="E97" s="84">
        <v>80.3</v>
      </c>
      <c r="F97" s="85" t="s">
        <v>120</v>
      </c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  <c r="AMK97"/>
    </row>
    <row r="98" spans="1:1025">
      <c r="D98" s="114" t="s">
        <v>240</v>
      </c>
      <c r="E98" s="115"/>
      <c r="F98" s="116"/>
      <c r="G98" s="117"/>
      <c r="H98" s="117"/>
      <c r="I98" s="117"/>
      <c r="J98" s="117"/>
      <c r="K98" s="118"/>
      <c r="L98" s="118"/>
      <c r="M98" s="115"/>
      <c r="N98" s="115"/>
      <c r="O98" s="116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  <c r="AMK98"/>
    </row>
    <row r="99" spans="1:1025">
      <c r="D99" s="114" t="s">
        <v>130</v>
      </c>
      <c r="E99" s="115"/>
      <c r="F99" s="116"/>
      <c r="G99" s="117"/>
      <c r="H99" s="117"/>
      <c r="I99" s="117"/>
      <c r="J99" s="117"/>
      <c r="K99" s="118"/>
      <c r="L99" s="118"/>
      <c r="M99" s="115"/>
      <c r="N99" s="115"/>
      <c r="O99" s="116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  <c r="AMK99"/>
    </row>
    <row r="100" spans="1:1025">
      <c r="A100" s="80">
        <v>40</v>
      </c>
      <c r="B100" s="81" t="s">
        <v>125</v>
      </c>
      <c r="C100" s="82" t="s">
        <v>241</v>
      </c>
      <c r="D100" s="83" t="s">
        <v>242</v>
      </c>
      <c r="E100" s="84">
        <v>93.147999999999996</v>
      </c>
      <c r="F100" s="85" t="s">
        <v>120</v>
      </c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  <c r="AMK100"/>
    </row>
    <row r="101" spans="1:1025">
      <c r="A101" s="80">
        <v>41</v>
      </c>
      <c r="B101" s="81" t="s">
        <v>125</v>
      </c>
      <c r="C101" s="82" t="s">
        <v>243</v>
      </c>
      <c r="D101" s="83" t="s">
        <v>244</v>
      </c>
      <c r="E101" s="84">
        <v>13.25</v>
      </c>
      <c r="F101" s="85" t="s">
        <v>136</v>
      </c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  <c r="AMK101"/>
    </row>
    <row r="102" spans="1:1025">
      <c r="A102" s="80">
        <v>42</v>
      </c>
      <c r="B102" s="81" t="s">
        <v>125</v>
      </c>
      <c r="C102" s="82" t="s">
        <v>245</v>
      </c>
      <c r="D102" s="83" t="s">
        <v>246</v>
      </c>
      <c r="E102" s="84">
        <v>24.09</v>
      </c>
      <c r="F102" s="85" t="s">
        <v>115</v>
      </c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  <c r="AMK102"/>
    </row>
    <row r="103" spans="1:1025">
      <c r="A103" s="80">
        <v>43</v>
      </c>
      <c r="B103" s="81" t="s">
        <v>227</v>
      </c>
      <c r="C103" s="82" t="s">
        <v>247</v>
      </c>
      <c r="D103" s="83" t="s">
        <v>248</v>
      </c>
      <c r="E103" s="84">
        <v>0.33500000000000002</v>
      </c>
      <c r="F103" s="85" t="s">
        <v>128</v>
      </c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  <c r="AMK103"/>
    </row>
    <row r="104" spans="1:1025">
      <c r="D104" s="119" t="s">
        <v>249</v>
      </c>
      <c r="E104" s="86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  <c r="AMG104"/>
      <c r="AMH104"/>
      <c r="AMI104"/>
      <c r="AMJ104"/>
      <c r="AMK104"/>
    </row>
    <row r="105" spans="1:1025">
      <c r="D105" s="119" t="s">
        <v>250</v>
      </c>
      <c r="E105" s="86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  <c r="AMK105"/>
    </row>
    <row r="106" spans="1:1025">
      <c r="D106" s="113" t="s">
        <v>251</v>
      </c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  <c r="AMK106"/>
    </row>
    <row r="107" spans="1:1025">
      <c r="D107" s="113" t="s">
        <v>252</v>
      </c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  <c r="AMK107"/>
    </row>
    <row r="108" spans="1:1025">
      <c r="A108" s="80">
        <v>44</v>
      </c>
      <c r="B108" s="81" t="s">
        <v>253</v>
      </c>
      <c r="C108" s="82" t="s">
        <v>254</v>
      </c>
      <c r="D108" s="83" t="s">
        <v>255</v>
      </c>
      <c r="E108" s="84">
        <v>21.14</v>
      </c>
      <c r="F108" s="85" t="s">
        <v>120</v>
      </c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  <c r="AMK108"/>
    </row>
    <row r="109" spans="1:1025" ht="25.5">
      <c r="A109" s="80">
        <v>45</v>
      </c>
      <c r="B109" s="81" t="s">
        <v>253</v>
      </c>
      <c r="C109" s="82" t="s">
        <v>256</v>
      </c>
      <c r="D109" s="83" t="s">
        <v>257</v>
      </c>
      <c r="E109" s="84">
        <v>21.14</v>
      </c>
      <c r="F109" s="85" t="s">
        <v>120</v>
      </c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  <c r="AMK109"/>
    </row>
    <row r="110" spans="1:1025">
      <c r="A110" s="80">
        <v>46</v>
      </c>
      <c r="B110" s="81" t="s">
        <v>253</v>
      </c>
      <c r="C110" s="82" t="s">
        <v>258</v>
      </c>
      <c r="D110" s="83" t="s">
        <v>259</v>
      </c>
      <c r="E110" s="84">
        <v>21.14</v>
      </c>
      <c r="F110" s="85" t="s">
        <v>120</v>
      </c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KZ110"/>
      <c r="ALA110"/>
      <c r="ALB110"/>
      <c r="ALC110"/>
      <c r="ALD110"/>
      <c r="ALE110"/>
      <c r="ALF110"/>
      <c r="ALG110"/>
      <c r="ALH110"/>
      <c r="ALI110"/>
      <c r="ALJ110"/>
      <c r="ALK110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  <c r="AMH110"/>
      <c r="AMI110"/>
      <c r="AMJ110"/>
      <c r="AMK110"/>
    </row>
    <row r="111" spans="1:1025">
      <c r="A111" s="80">
        <v>47</v>
      </c>
      <c r="B111" s="81" t="s">
        <v>253</v>
      </c>
      <c r="C111" s="82" t="s">
        <v>260</v>
      </c>
      <c r="D111" s="83" t="s">
        <v>261</v>
      </c>
      <c r="E111" s="84">
        <v>21.14</v>
      </c>
      <c r="F111" s="85" t="s">
        <v>120</v>
      </c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  <c r="AMK111"/>
    </row>
    <row r="112" spans="1:1025">
      <c r="D112" s="119" t="s">
        <v>262</v>
      </c>
      <c r="E112" s="86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  <c r="AMK112"/>
    </row>
    <row r="113" spans="4:1025">
      <c r="D113" s="119" t="s">
        <v>263</v>
      </c>
      <c r="E113" s="86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  <c r="AMK113"/>
    </row>
    <row r="114" spans="4:1025">
      <c r="D114" s="119" t="s">
        <v>264</v>
      </c>
      <c r="E114" s="86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KZ114"/>
      <c r="ALA114"/>
      <c r="ALB114"/>
      <c r="ALC114"/>
      <c r="ALD114"/>
      <c r="ALE114"/>
      <c r="ALF114"/>
      <c r="ALG114"/>
      <c r="ALH114"/>
      <c r="ALI114"/>
      <c r="ALJ114"/>
      <c r="ALK114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  <c r="AMK114"/>
    </row>
    <row r="115" spans="4:1025">
      <c r="D115" s="119" t="s">
        <v>265</v>
      </c>
      <c r="E115" s="86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  <c r="AMK115"/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showGridLines="0" workbookViewId="0">
      <selection activeCell="A8" sqref="A8"/>
    </sheetView>
  </sheetViews>
  <sheetFormatPr defaultColWidth="9" defaultRowHeight="13.5"/>
  <cols>
    <col min="1" max="1" width="45.85546875" style="71" customWidth="1"/>
    <col min="2" max="2" width="14.28515625" style="72" customWidth="1"/>
    <col min="3" max="3" width="13.5703125" style="72" customWidth="1"/>
    <col min="4" max="4" width="11.5703125" style="72" customWidth="1"/>
    <col min="5" max="5" width="12.140625" style="73" customWidth="1"/>
    <col min="6" max="6" width="10.140625" style="74" customWidth="1"/>
    <col min="7" max="7" width="9.140625" style="74" customWidth="1"/>
    <col min="8" max="23" width="9.140625" style="71" customWidth="1"/>
    <col min="24" max="25" width="5.7109375" style="71" customWidth="1"/>
    <col min="26" max="26" width="6.5703125" style="71" customWidth="1"/>
    <col min="27" max="27" width="24.28515625" style="71" customWidth="1"/>
    <col min="28" max="28" width="4.28515625" style="71" customWidth="1"/>
    <col min="29" max="29" width="8.28515625" style="71" customWidth="1"/>
    <col min="30" max="30" width="8.7109375" style="71" customWidth="1"/>
    <col min="31" max="37" width="9.140625" style="71" customWidth="1"/>
  </cols>
  <sheetData>
    <row r="1" spans="1:30" s="71" customFormat="1" ht="12.75">
      <c r="A1" s="75" t="s">
        <v>2</v>
      </c>
      <c r="B1" s="72"/>
      <c r="D1" s="72"/>
      <c r="E1" s="75" t="s">
        <v>91</v>
      </c>
      <c r="Z1" s="68" t="s">
        <v>3</v>
      </c>
      <c r="AA1" s="68" t="s">
        <v>4</v>
      </c>
      <c r="AB1" s="68" t="s">
        <v>5</v>
      </c>
      <c r="AC1" s="68" t="s">
        <v>6</v>
      </c>
      <c r="AD1" s="68" t="s">
        <v>7</v>
      </c>
    </row>
    <row r="2" spans="1:30" s="71" customFormat="1" ht="12.75">
      <c r="A2" s="75" t="s">
        <v>10</v>
      </c>
      <c r="B2" s="72"/>
      <c r="D2" s="72"/>
      <c r="E2" s="75" t="s">
        <v>92</v>
      </c>
      <c r="Z2" s="68" t="s">
        <v>11</v>
      </c>
      <c r="AA2" s="69" t="s">
        <v>44</v>
      </c>
      <c r="AB2" s="69" t="s">
        <v>13</v>
      </c>
      <c r="AC2" s="69"/>
      <c r="AD2" s="70"/>
    </row>
    <row r="3" spans="1:30" s="71" customFormat="1" ht="12.75">
      <c r="A3" s="75" t="s">
        <v>14</v>
      </c>
      <c r="B3" s="72"/>
      <c r="D3" s="72"/>
      <c r="E3" s="75" t="s">
        <v>93</v>
      </c>
      <c r="Z3" s="68" t="s">
        <v>15</v>
      </c>
      <c r="AA3" s="69" t="s">
        <v>45</v>
      </c>
      <c r="AB3" s="69" t="s">
        <v>13</v>
      </c>
      <c r="AC3" s="69" t="s">
        <v>17</v>
      </c>
      <c r="AD3" s="70" t="s">
        <v>18</v>
      </c>
    </row>
    <row r="4" spans="1:30" s="71" customFormat="1" ht="12.75">
      <c r="Z4" s="68" t="s">
        <v>19</v>
      </c>
      <c r="AA4" s="69" t="s">
        <v>46</v>
      </c>
      <c r="AB4" s="69" t="s">
        <v>13</v>
      </c>
      <c r="AC4" s="69"/>
      <c r="AD4" s="70"/>
    </row>
    <row r="5" spans="1:30" s="71" customFormat="1" ht="12.75">
      <c r="A5" s="75" t="s">
        <v>94</v>
      </c>
      <c r="Z5" s="68" t="s">
        <v>21</v>
      </c>
      <c r="AA5" s="69" t="s">
        <v>45</v>
      </c>
      <c r="AB5" s="69" t="s">
        <v>13</v>
      </c>
      <c r="AC5" s="69" t="s">
        <v>17</v>
      </c>
      <c r="AD5" s="70" t="s">
        <v>18</v>
      </c>
    </row>
    <row r="6" spans="1:30" s="71" customFormat="1" ht="12.75">
      <c r="A6" s="75" t="s">
        <v>95</v>
      </c>
    </row>
    <row r="7" spans="1:30" s="71" customFormat="1" ht="12.75">
      <c r="A7" s="75"/>
    </row>
    <row r="8" spans="1:30">
      <c r="B8" s="76" t="str">
        <f>CONCATENATE(AA2," ",AB2," ",AC2," ",AD2)</f>
        <v xml:space="preserve">Rekapitulácia rozpočtu v EUR  </v>
      </c>
      <c r="G8" s="71"/>
    </row>
    <row r="9" spans="1:30">
      <c r="A9" s="77" t="s">
        <v>47</v>
      </c>
      <c r="B9" s="77" t="s">
        <v>30</v>
      </c>
      <c r="C9" s="77" t="s">
        <v>31</v>
      </c>
      <c r="D9" s="77" t="s">
        <v>32</v>
      </c>
      <c r="E9" s="78" t="s">
        <v>33</v>
      </c>
      <c r="F9" s="78" t="s">
        <v>34</v>
      </c>
      <c r="G9" s="78" t="s">
        <v>35</v>
      </c>
    </row>
    <row r="10" spans="1:30">
      <c r="A10" s="79"/>
      <c r="B10" s="79"/>
      <c r="C10" s="79" t="s">
        <v>42</v>
      </c>
      <c r="D10" s="79"/>
      <c r="E10" s="79" t="s">
        <v>32</v>
      </c>
      <c r="F10" s="79" t="s">
        <v>32</v>
      </c>
      <c r="G10" s="79" t="s">
        <v>32</v>
      </c>
    </row>
    <row r="12" spans="1:30">
      <c r="A12" s="71" t="s">
        <v>121</v>
      </c>
      <c r="B12" s="72">
        <f>Zadanie!H17</f>
        <v>0</v>
      </c>
      <c r="C12" s="72">
        <f>Zadanie!I17</f>
        <v>0</v>
      </c>
      <c r="D12" s="72">
        <f>Zadanie!J17</f>
        <v>0</v>
      </c>
      <c r="E12" s="73">
        <f>Zadanie!L17</f>
        <v>0</v>
      </c>
      <c r="F12" s="74">
        <f>Zadanie!N17</f>
        <v>0</v>
      </c>
      <c r="G12" s="74" t="e">
        <f>Zadanie!#REF!</f>
        <v>#REF!</v>
      </c>
    </row>
    <row r="13" spans="1:30">
      <c r="A13" s="71" t="s">
        <v>137</v>
      </c>
      <c r="B13" s="72">
        <f>Zadanie!H25</f>
        <v>0</v>
      </c>
      <c r="C13" s="72">
        <f>Zadanie!I25</f>
        <v>0</v>
      </c>
      <c r="D13" s="72">
        <f>Zadanie!J25</f>
        <v>0</v>
      </c>
      <c r="E13" s="73">
        <f>Zadanie!L25</f>
        <v>0</v>
      </c>
      <c r="F13" s="74">
        <f>Zadanie!N25</f>
        <v>0</v>
      </c>
      <c r="G13" s="74" t="e">
        <f>Zadanie!#REF!</f>
        <v>#REF!</v>
      </c>
    </row>
    <row r="14" spans="1:30">
      <c r="A14" s="71" t="s">
        <v>180</v>
      </c>
      <c r="B14" s="72">
        <f>Zadanie!H57</f>
        <v>0</v>
      </c>
      <c r="C14" s="72">
        <f>Zadanie!I57</f>
        <v>0</v>
      </c>
      <c r="D14" s="72">
        <f>Zadanie!J57</f>
        <v>0</v>
      </c>
      <c r="E14" s="73">
        <f>Zadanie!L57</f>
        <v>0</v>
      </c>
      <c r="F14" s="74">
        <f>Zadanie!N57</f>
        <v>0</v>
      </c>
      <c r="G14" s="74" t="e">
        <f>Zadanie!#REF!</f>
        <v>#REF!</v>
      </c>
    </row>
    <row r="15" spans="1:30">
      <c r="A15" s="71" t="s">
        <v>222</v>
      </c>
      <c r="B15" s="72">
        <f>Zadanie!H86</f>
        <v>0</v>
      </c>
      <c r="C15" s="72">
        <f>Zadanie!I86</f>
        <v>0</v>
      </c>
      <c r="D15" s="72">
        <f>Zadanie!J86</f>
        <v>0</v>
      </c>
      <c r="E15" s="73">
        <f>Zadanie!L86</f>
        <v>0</v>
      </c>
      <c r="F15" s="74">
        <f>Zadanie!N86</f>
        <v>0</v>
      </c>
      <c r="G15" s="74" t="e">
        <f>Zadanie!#REF!</f>
        <v>#REF!</v>
      </c>
    </row>
    <row r="16" spans="1:30">
      <c r="A16" s="71" t="s">
        <v>223</v>
      </c>
      <c r="B16" s="72">
        <f>Zadanie!H87</f>
        <v>0</v>
      </c>
      <c r="C16" s="72">
        <f>Zadanie!I87</f>
        <v>0</v>
      </c>
      <c r="D16" s="72">
        <f>Zadanie!J87</f>
        <v>0</v>
      </c>
      <c r="E16" s="73">
        <f>Zadanie!L87</f>
        <v>0</v>
      </c>
      <c r="F16" s="74">
        <f>Zadanie!N87</f>
        <v>0</v>
      </c>
      <c r="G16" s="74" t="e">
        <f>Zadanie!#REF!</f>
        <v>#REF!</v>
      </c>
    </row>
    <row r="17" spans="1:7">
      <c r="A17" s="71" t="s">
        <v>249</v>
      </c>
      <c r="B17" s="72">
        <f>Zadanie!H104</f>
        <v>0</v>
      </c>
      <c r="C17" s="72">
        <f>Zadanie!I104</f>
        <v>0</v>
      </c>
      <c r="D17" s="72">
        <f>Zadanie!J104</f>
        <v>0</v>
      </c>
      <c r="E17" s="73">
        <f>Zadanie!L104</f>
        <v>0</v>
      </c>
      <c r="F17" s="74">
        <f>Zadanie!N104</f>
        <v>0</v>
      </c>
      <c r="G17" s="74" t="e">
        <f>Zadanie!#REF!</f>
        <v>#REF!</v>
      </c>
    </row>
    <row r="18" spans="1:7">
      <c r="A18" s="71" t="s">
        <v>250</v>
      </c>
      <c r="B18" s="72">
        <f>Zadanie!H105</f>
        <v>0</v>
      </c>
      <c r="C18" s="72">
        <f>Zadanie!I105</f>
        <v>0</v>
      </c>
      <c r="D18" s="72">
        <f>Zadanie!J105</f>
        <v>0</v>
      </c>
      <c r="E18" s="73">
        <f>Zadanie!L105</f>
        <v>0</v>
      </c>
      <c r="F18" s="74">
        <f>Zadanie!N105</f>
        <v>0</v>
      </c>
      <c r="G18" s="74" t="e">
        <f>Zadanie!#REF!</f>
        <v>#REF!</v>
      </c>
    </row>
    <row r="19" spans="1:7">
      <c r="A19" s="71" t="s">
        <v>262</v>
      </c>
      <c r="B19" s="72">
        <f>Zadanie!H112</f>
        <v>0</v>
      </c>
      <c r="C19" s="72">
        <f>Zadanie!I112</f>
        <v>0</v>
      </c>
      <c r="D19" s="72">
        <f>Zadanie!J112</f>
        <v>0</v>
      </c>
      <c r="E19" s="73">
        <f>Zadanie!L112</f>
        <v>0</v>
      </c>
      <c r="F19" s="74">
        <f>Zadanie!N112</f>
        <v>0</v>
      </c>
      <c r="G19" s="74" t="e">
        <f>Zadanie!#REF!</f>
        <v>#REF!</v>
      </c>
    </row>
    <row r="20" spans="1:7">
      <c r="A20" s="71" t="s">
        <v>263</v>
      </c>
      <c r="B20" s="72">
        <f>Zadanie!H113</f>
        <v>0</v>
      </c>
      <c r="C20" s="72">
        <f>Zadanie!I113</f>
        <v>0</v>
      </c>
      <c r="D20" s="72">
        <f>Zadanie!J113</f>
        <v>0</v>
      </c>
      <c r="E20" s="73">
        <f>Zadanie!L113</f>
        <v>0</v>
      </c>
      <c r="F20" s="74">
        <f>Zadanie!N113</f>
        <v>0</v>
      </c>
      <c r="G20" s="74" t="e">
        <f>Zadanie!#REF!</f>
        <v>#REF!</v>
      </c>
    </row>
    <row r="21" spans="1:7">
      <c r="A21" s="71" t="s">
        <v>264</v>
      </c>
      <c r="B21" s="72">
        <f>Zadanie!H114</f>
        <v>0</v>
      </c>
      <c r="C21" s="72">
        <f>Zadanie!I114</f>
        <v>0</v>
      </c>
      <c r="D21" s="72">
        <f>Zadanie!J114</f>
        <v>0</v>
      </c>
      <c r="E21" s="73">
        <f>Zadanie!L114</f>
        <v>0</v>
      </c>
      <c r="F21" s="74">
        <f>Zadanie!N114</f>
        <v>0</v>
      </c>
      <c r="G21" s="74" t="e">
        <f>Zadanie!#REF!</f>
        <v>#REF!</v>
      </c>
    </row>
    <row r="22" spans="1:7">
      <c r="A22" s="71" t="s">
        <v>265</v>
      </c>
      <c r="B22" s="72">
        <f>Zadanie!H115</f>
        <v>0</v>
      </c>
      <c r="C22" s="72">
        <f>Zadanie!I115</f>
        <v>0</v>
      </c>
      <c r="D22" s="72">
        <f>Zadanie!J115</f>
        <v>0</v>
      </c>
      <c r="E22" s="73">
        <f>Zadanie!L115</f>
        <v>0</v>
      </c>
      <c r="F22" s="74">
        <f>Zadanie!N115</f>
        <v>0</v>
      </c>
      <c r="G22" s="74" t="e">
        <f>Zadanie!#REF!</f>
        <v>#REF!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showGridLines="0" workbookViewId="0">
      <selection activeCell="E15" sqref="E15"/>
    </sheetView>
  </sheetViews>
  <sheetFormatPr defaultColWidth="9.140625" defaultRowHeight="13.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22.7109375" style="1" customWidth="1"/>
    <col min="9" max="9" width="14" style="1" customWidth="1"/>
    <col min="10" max="10" width="4.28515625" style="1" customWidth="1"/>
    <col min="11" max="11" width="19.7109375" style="1" customWidth="1"/>
    <col min="12" max="12" width="9.7109375" style="1" customWidth="1"/>
    <col min="13" max="13" width="14" style="1" customWidth="1"/>
    <col min="14" max="14" width="0.7109375" style="1" customWidth="1"/>
    <col min="15" max="15" width="1.42578125" style="1" customWidth="1"/>
    <col min="16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025" width="9.140625" style="1"/>
  </cols>
  <sheetData>
    <row r="1" spans="2:30" ht="28.5" customHeight="1">
      <c r="B1" s="2"/>
      <c r="C1" s="2"/>
      <c r="D1" s="2"/>
      <c r="E1" s="2"/>
      <c r="F1" s="2"/>
      <c r="G1" s="2"/>
      <c r="H1" s="3" t="str">
        <f>CONCATENATE(AA2," ",AB2," ",AC2," ",AD2)</f>
        <v xml:space="preserve">Krycí list rozpočtu v EUR  </v>
      </c>
      <c r="I1" s="2"/>
      <c r="J1" s="2"/>
      <c r="K1" s="2"/>
      <c r="L1" s="2"/>
      <c r="M1" s="2"/>
      <c r="Z1" s="68" t="s">
        <v>3</v>
      </c>
      <c r="AA1" s="68" t="s">
        <v>4</v>
      </c>
      <c r="AB1" s="68" t="s">
        <v>5</v>
      </c>
      <c r="AC1" s="68" t="s">
        <v>6</v>
      </c>
      <c r="AD1" s="68" t="s">
        <v>7</v>
      </c>
    </row>
    <row r="2" spans="2:30" ht="18" customHeight="1">
      <c r="B2" s="4" t="s">
        <v>96</v>
      </c>
      <c r="C2" s="5"/>
      <c r="D2" s="5"/>
      <c r="E2" s="5"/>
      <c r="F2" s="5"/>
      <c r="G2" s="6" t="s">
        <v>48</v>
      </c>
      <c r="H2" s="5"/>
      <c r="I2" s="5"/>
      <c r="J2" s="6" t="s">
        <v>49</v>
      </c>
      <c r="K2" s="5"/>
      <c r="L2" s="5"/>
      <c r="M2" s="49"/>
      <c r="Z2" s="68" t="s">
        <v>11</v>
      </c>
      <c r="AA2" s="69" t="s">
        <v>50</v>
      </c>
      <c r="AB2" s="69" t="s">
        <v>13</v>
      </c>
      <c r="AC2" s="69"/>
      <c r="AD2" s="70"/>
    </row>
    <row r="3" spans="2:30" ht="18" customHeight="1">
      <c r="B3" s="7" t="s">
        <v>97</v>
      </c>
      <c r="C3" s="8"/>
      <c r="D3" s="8"/>
      <c r="E3" s="8"/>
      <c r="F3" s="8"/>
      <c r="G3" s="9" t="s">
        <v>98</v>
      </c>
      <c r="H3" s="8"/>
      <c r="I3" s="8"/>
      <c r="J3" s="9" t="s">
        <v>51</v>
      </c>
      <c r="K3" s="8"/>
      <c r="L3" s="8"/>
      <c r="M3" s="50"/>
      <c r="Z3" s="68" t="s">
        <v>15</v>
      </c>
      <c r="AA3" s="69" t="s">
        <v>52</v>
      </c>
      <c r="AB3" s="69" t="s">
        <v>13</v>
      </c>
      <c r="AC3" s="69" t="s">
        <v>17</v>
      </c>
      <c r="AD3" s="70" t="s">
        <v>18</v>
      </c>
    </row>
    <row r="4" spans="2:30" ht="18" customHeight="1">
      <c r="B4" s="10" t="s">
        <v>0</v>
      </c>
      <c r="C4" s="11"/>
      <c r="D4" s="11"/>
      <c r="E4" s="11"/>
      <c r="F4" s="11"/>
      <c r="G4" s="12"/>
      <c r="H4" s="11"/>
      <c r="I4" s="11"/>
      <c r="J4" s="12" t="s">
        <v>53</v>
      </c>
      <c r="K4" s="11" t="s">
        <v>99</v>
      </c>
      <c r="L4" s="11" t="s">
        <v>54</v>
      </c>
      <c r="M4" s="51"/>
      <c r="Z4" s="68" t="s">
        <v>19</v>
      </c>
      <c r="AA4" s="69" t="s">
        <v>55</v>
      </c>
      <c r="AB4" s="69" t="s">
        <v>13</v>
      </c>
      <c r="AC4" s="69"/>
      <c r="AD4" s="70"/>
    </row>
    <row r="5" spans="2:30" ht="18" customHeight="1">
      <c r="B5" s="4" t="s">
        <v>56</v>
      </c>
      <c r="C5" s="5"/>
      <c r="D5" s="5"/>
      <c r="E5" s="5"/>
      <c r="F5" s="5"/>
      <c r="G5" s="13"/>
      <c r="H5" s="5"/>
      <c r="I5" s="5"/>
      <c r="J5" s="5" t="s">
        <v>57</v>
      </c>
      <c r="K5" s="5"/>
      <c r="L5" s="5" t="s">
        <v>58</v>
      </c>
      <c r="M5" s="49"/>
      <c r="Z5" s="68" t="s">
        <v>21</v>
      </c>
      <c r="AA5" s="69" t="s">
        <v>52</v>
      </c>
      <c r="AB5" s="69" t="s">
        <v>13</v>
      </c>
      <c r="AC5" s="69" t="s">
        <v>17</v>
      </c>
      <c r="AD5" s="70" t="s">
        <v>18</v>
      </c>
    </row>
    <row r="6" spans="2:30" ht="18" customHeight="1">
      <c r="B6" s="7" t="s">
        <v>59</v>
      </c>
      <c r="C6" s="8"/>
      <c r="D6" s="8"/>
      <c r="E6" s="8"/>
      <c r="F6" s="8"/>
      <c r="G6" s="14"/>
      <c r="H6" s="8"/>
      <c r="I6" s="8"/>
      <c r="J6" s="8" t="s">
        <v>57</v>
      </c>
      <c r="K6" s="8"/>
      <c r="L6" s="8" t="s">
        <v>58</v>
      </c>
      <c r="M6" s="50"/>
    </row>
    <row r="7" spans="2:30" ht="18" customHeight="1">
      <c r="B7" s="10" t="s">
        <v>60</v>
      </c>
      <c r="C7" s="11"/>
      <c r="D7" s="11"/>
      <c r="E7" s="11"/>
      <c r="F7" s="11"/>
      <c r="G7" s="15"/>
      <c r="H7" s="11"/>
      <c r="I7" s="11"/>
      <c r="J7" s="11" t="s">
        <v>57</v>
      </c>
      <c r="K7" s="11"/>
      <c r="L7" s="11" t="s">
        <v>58</v>
      </c>
      <c r="M7" s="51"/>
    </row>
    <row r="8" spans="2:30" ht="18" customHeight="1">
      <c r="B8" s="16"/>
      <c r="C8" s="17"/>
      <c r="D8" s="18"/>
      <c r="E8" s="19"/>
      <c r="F8" s="20">
        <f>IF(B8&lt;&gt;0,ROUND($M$26/B8,0),0)</f>
        <v>0</v>
      </c>
      <c r="G8" s="13"/>
      <c r="H8" s="17"/>
      <c r="I8" s="20">
        <f>IF(G8&lt;&gt;0,ROUND($M$26/G8,0),0)</f>
        <v>0</v>
      </c>
      <c r="J8" s="6"/>
      <c r="K8" s="17"/>
      <c r="L8" s="19"/>
      <c r="M8" s="52">
        <f>IF(J8&lt;&gt;0,ROUND($M$26/J8,0),0)</f>
        <v>0</v>
      </c>
    </row>
    <row r="9" spans="2:30" ht="18" customHeight="1">
      <c r="B9" s="21"/>
      <c r="C9" s="22"/>
      <c r="D9" s="23"/>
      <c r="E9" s="24"/>
      <c r="F9" s="25">
        <f>IF(B9&lt;&gt;0,ROUND($M$26/B9,0),0)</f>
        <v>0</v>
      </c>
      <c r="G9" s="26"/>
      <c r="H9" s="22"/>
      <c r="I9" s="25">
        <f>IF(G9&lt;&gt;0,ROUND($M$26/G9,0),0)</f>
        <v>0</v>
      </c>
      <c r="J9" s="26"/>
      <c r="K9" s="22"/>
      <c r="L9" s="24"/>
      <c r="M9" s="53">
        <f>IF(J9&lt;&gt;0,ROUND($M$26/J9,0),0)</f>
        <v>0</v>
      </c>
    </row>
    <row r="10" spans="2:30" ht="18" customHeight="1">
      <c r="B10" s="27" t="s">
        <v>61</v>
      </c>
      <c r="C10" s="28" t="s">
        <v>62</v>
      </c>
      <c r="D10" s="29" t="s">
        <v>30</v>
      </c>
      <c r="E10" s="29" t="s">
        <v>63</v>
      </c>
      <c r="F10" s="30" t="s">
        <v>64</v>
      </c>
      <c r="G10" s="27" t="s">
        <v>65</v>
      </c>
      <c r="H10" s="130" t="s">
        <v>66</v>
      </c>
      <c r="I10" s="130"/>
      <c r="J10" s="27" t="s">
        <v>67</v>
      </c>
      <c r="K10" s="130" t="s">
        <v>68</v>
      </c>
      <c r="L10" s="130"/>
      <c r="M10" s="130"/>
    </row>
    <row r="11" spans="2:30" ht="18" customHeight="1">
      <c r="B11" s="31">
        <v>1</v>
      </c>
      <c r="C11" s="32" t="s">
        <v>69</v>
      </c>
      <c r="D11" s="104"/>
      <c r="E11" s="104"/>
      <c r="F11" s="105">
        <f>D11+E11</f>
        <v>0</v>
      </c>
      <c r="G11" s="31">
        <v>6</v>
      </c>
      <c r="H11" s="32" t="s">
        <v>100</v>
      </c>
      <c r="I11" s="105">
        <v>0</v>
      </c>
      <c r="J11" s="31">
        <v>11</v>
      </c>
      <c r="K11" s="54" t="s">
        <v>103</v>
      </c>
      <c r="L11" s="55">
        <v>0</v>
      </c>
      <c r="M11" s="105">
        <v>0</v>
      </c>
    </row>
    <row r="12" spans="2:30" ht="18" customHeight="1">
      <c r="B12" s="33">
        <v>2</v>
      </c>
      <c r="C12" s="34" t="s">
        <v>70</v>
      </c>
      <c r="D12" s="106"/>
      <c r="E12" s="106"/>
      <c r="F12" s="105"/>
      <c r="G12" s="33">
        <v>7</v>
      </c>
      <c r="H12" s="34" t="s">
        <v>101</v>
      </c>
      <c r="I12" s="107">
        <v>0</v>
      </c>
      <c r="J12" s="33">
        <v>12</v>
      </c>
      <c r="K12" s="56" t="s">
        <v>104</v>
      </c>
      <c r="L12" s="57">
        <v>0</v>
      </c>
      <c r="M12" s="107">
        <v>0</v>
      </c>
    </row>
    <row r="13" spans="2:30" ht="18" customHeight="1">
      <c r="B13" s="33">
        <v>3</v>
      </c>
      <c r="C13" s="34" t="s">
        <v>71</v>
      </c>
      <c r="D13" s="106">
        <v>0</v>
      </c>
      <c r="E13" s="106">
        <v>0</v>
      </c>
      <c r="F13" s="105">
        <f>D13+E13</f>
        <v>0</v>
      </c>
      <c r="G13" s="33">
        <v>8</v>
      </c>
      <c r="H13" s="34" t="s">
        <v>102</v>
      </c>
      <c r="I13" s="107">
        <v>0</v>
      </c>
      <c r="J13" s="33">
        <v>13</v>
      </c>
      <c r="K13" s="56" t="s">
        <v>105</v>
      </c>
      <c r="L13" s="57">
        <v>0</v>
      </c>
      <c r="M13" s="107">
        <v>0</v>
      </c>
    </row>
    <row r="14" spans="2:30" ht="18" customHeight="1">
      <c r="B14" s="33">
        <v>4</v>
      </c>
      <c r="C14" s="34" t="s">
        <v>72</v>
      </c>
      <c r="D14" s="106">
        <v>0</v>
      </c>
      <c r="E14" s="106">
        <v>0</v>
      </c>
      <c r="F14" s="108">
        <f>D14+E14</f>
        <v>0</v>
      </c>
      <c r="G14" s="33">
        <v>9</v>
      </c>
      <c r="H14" s="34" t="s">
        <v>0</v>
      </c>
      <c r="I14" s="107">
        <v>0</v>
      </c>
      <c r="J14" s="33">
        <v>14</v>
      </c>
      <c r="K14" s="56" t="s">
        <v>0</v>
      </c>
      <c r="L14" s="57">
        <v>0</v>
      </c>
      <c r="M14" s="107">
        <v>0</v>
      </c>
    </row>
    <row r="15" spans="2:30" ht="18" customHeight="1">
      <c r="B15" s="35">
        <v>5</v>
      </c>
      <c r="C15" s="36" t="s">
        <v>73</v>
      </c>
      <c r="D15" s="109">
        <f>SUM(D11:D14)</f>
        <v>0</v>
      </c>
      <c r="E15" s="110">
        <f>SUM(E11:E14)</f>
        <v>0</v>
      </c>
      <c r="F15" s="111">
        <f>SUM(F11:F14)</f>
        <v>0</v>
      </c>
      <c r="G15" s="37">
        <v>10</v>
      </c>
      <c r="H15" s="38" t="s">
        <v>74</v>
      </c>
      <c r="I15" s="111">
        <f>SUM(I11:I14)</f>
        <v>0</v>
      </c>
      <c r="J15" s="35">
        <v>15</v>
      </c>
      <c r="K15" s="58"/>
      <c r="L15" s="59" t="s">
        <v>75</v>
      </c>
      <c r="M15" s="111">
        <f>SUM(M11:M14)</f>
        <v>0</v>
      </c>
    </row>
    <row r="16" spans="2:30" ht="18" customHeight="1">
      <c r="B16" s="129" t="s">
        <v>76</v>
      </c>
      <c r="C16" s="129"/>
      <c r="D16" s="129"/>
      <c r="E16" s="129"/>
      <c r="F16" s="39"/>
      <c r="G16" s="131" t="s">
        <v>77</v>
      </c>
      <c r="H16" s="131"/>
      <c r="I16" s="131"/>
      <c r="J16" s="27" t="s">
        <v>78</v>
      </c>
      <c r="K16" s="130" t="s">
        <v>79</v>
      </c>
      <c r="L16" s="130"/>
      <c r="M16" s="130"/>
    </row>
    <row r="17" spans="2:13" ht="18" customHeight="1">
      <c r="B17" s="40"/>
      <c r="C17" s="41" t="s">
        <v>80</v>
      </c>
      <c r="D17" s="41"/>
      <c r="E17" s="41" t="s">
        <v>81</v>
      </c>
      <c r="F17" s="42"/>
      <c r="G17" s="40"/>
      <c r="H17" s="43"/>
      <c r="I17" s="60"/>
      <c r="J17" s="33">
        <v>16</v>
      </c>
      <c r="K17" s="56" t="s">
        <v>82</v>
      </c>
      <c r="L17" s="61"/>
      <c r="M17" s="107">
        <v>0</v>
      </c>
    </row>
    <row r="18" spans="2:13" ht="18" customHeight="1">
      <c r="B18" s="44"/>
      <c r="C18" s="43" t="s">
        <v>83</v>
      </c>
      <c r="D18" s="43"/>
      <c r="E18" s="43"/>
      <c r="F18" s="45"/>
      <c r="G18" s="44"/>
      <c r="H18" s="43" t="s">
        <v>80</v>
      </c>
      <c r="I18" s="60"/>
      <c r="J18" s="33">
        <v>17</v>
      </c>
      <c r="K18" s="56" t="s">
        <v>106</v>
      </c>
      <c r="L18" s="61"/>
      <c r="M18" s="107">
        <v>0</v>
      </c>
    </row>
    <row r="19" spans="2:13" ht="18" customHeight="1">
      <c r="B19" s="44"/>
      <c r="C19" s="43"/>
      <c r="D19" s="43"/>
      <c r="E19" s="43"/>
      <c r="F19" s="45"/>
      <c r="G19" s="44"/>
      <c r="H19" s="46"/>
      <c r="I19" s="60"/>
      <c r="J19" s="33">
        <v>18</v>
      </c>
      <c r="K19" s="56" t="s">
        <v>107</v>
      </c>
      <c r="L19" s="61"/>
      <c r="M19" s="107">
        <v>0</v>
      </c>
    </row>
    <row r="20" spans="2:13" ht="18" customHeight="1">
      <c r="B20" s="44"/>
      <c r="C20" s="43"/>
      <c r="D20" s="43"/>
      <c r="E20" s="43"/>
      <c r="F20" s="45"/>
      <c r="G20" s="44"/>
      <c r="H20" s="41" t="s">
        <v>81</v>
      </c>
      <c r="I20" s="60"/>
      <c r="J20" s="33">
        <v>19</v>
      </c>
      <c r="K20" s="56" t="s">
        <v>0</v>
      </c>
      <c r="L20" s="61"/>
      <c r="M20" s="107">
        <v>0</v>
      </c>
    </row>
    <row r="21" spans="2:13" ht="18" customHeight="1">
      <c r="B21" s="40"/>
      <c r="C21" s="43"/>
      <c r="D21" s="43"/>
      <c r="E21" s="43"/>
      <c r="F21" s="43"/>
      <c r="G21" s="40"/>
      <c r="H21" s="43" t="s">
        <v>83</v>
      </c>
      <c r="I21" s="60"/>
      <c r="J21" s="35">
        <v>20</v>
      </c>
      <c r="K21" s="58"/>
      <c r="L21" s="59" t="s">
        <v>84</v>
      </c>
      <c r="M21" s="111">
        <f>SUM(M17:M20)</f>
        <v>0</v>
      </c>
    </row>
    <row r="22" spans="2:13" ht="18" customHeight="1">
      <c r="B22" s="129" t="s">
        <v>85</v>
      </c>
      <c r="C22" s="129"/>
      <c r="D22" s="129"/>
      <c r="E22" s="129"/>
      <c r="F22" s="39"/>
      <c r="G22" s="40"/>
      <c r="H22" s="43"/>
      <c r="I22" s="60"/>
      <c r="J22" s="27" t="s">
        <v>86</v>
      </c>
      <c r="K22" s="130" t="s">
        <v>87</v>
      </c>
      <c r="L22" s="130"/>
      <c r="M22" s="130"/>
    </row>
    <row r="23" spans="2:13" ht="18" customHeight="1">
      <c r="B23" s="40"/>
      <c r="C23" s="41" t="s">
        <v>80</v>
      </c>
      <c r="D23" s="41"/>
      <c r="E23" s="41" t="s">
        <v>81</v>
      </c>
      <c r="F23" s="42"/>
      <c r="G23" s="40"/>
      <c r="H23" s="43"/>
      <c r="I23" s="60"/>
      <c r="J23" s="31">
        <v>21</v>
      </c>
      <c r="K23" s="54"/>
      <c r="L23" s="62" t="s">
        <v>88</v>
      </c>
      <c r="M23" s="105">
        <f>ROUND(F15,2)+I15+M15+M21</f>
        <v>0</v>
      </c>
    </row>
    <row r="24" spans="2:13" ht="18" customHeight="1">
      <c r="B24" s="44"/>
      <c r="C24" s="43" t="s">
        <v>83</v>
      </c>
      <c r="D24" s="43"/>
      <c r="E24" s="43"/>
      <c r="F24" s="45"/>
      <c r="G24" s="40"/>
      <c r="H24" s="43"/>
      <c r="I24" s="60"/>
      <c r="J24" s="33">
        <v>22</v>
      </c>
      <c r="K24" s="56" t="s">
        <v>108</v>
      </c>
      <c r="L24" s="112">
        <f>M23-L25</f>
        <v>0</v>
      </c>
      <c r="M24" s="107">
        <f>ROUND((L24*20)/100,2)</f>
        <v>0</v>
      </c>
    </row>
    <row r="25" spans="2:13" ht="18" customHeight="1">
      <c r="B25" s="44"/>
      <c r="C25" s="43"/>
      <c r="D25" s="43"/>
      <c r="E25" s="43"/>
      <c r="F25" s="45"/>
      <c r="G25" s="40"/>
      <c r="H25" s="43"/>
      <c r="I25" s="60"/>
      <c r="J25" s="33">
        <v>23</v>
      </c>
      <c r="K25" s="56" t="s">
        <v>109</v>
      </c>
      <c r="L25" s="112">
        <f>SUMIF(Zadanie!O11:O9999,0,Zadanie!J11:J9999)</f>
        <v>0</v>
      </c>
      <c r="M25" s="107">
        <f>ROUND((L25*0)/100,1)</f>
        <v>0</v>
      </c>
    </row>
    <row r="26" spans="2:13" ht="18" customHeight="1">
      <c r="B26" s="44"/>
      <c r="C26" s="43"/>
      <c r="D26" s="43"/>
      <c r="E26" s="43"/>
      <c r="F26" s="45"/>
      <c r="G26" s="40"/>
      <c r="H26" s="43"/>
      <c r="I26" s="60"/>
      <c r="J26" s="35">
        <v>24</v>
      </c>
      <c r="K26" s="58"/>
      <c r="L26" s="59" t="s">
        <v>89</v>
      </c>
      <c r="M26" s="111">
        <f>M23+M24+M25</f>
        <v>0</v>
      </c>
    </row>
    <row r="27" spans="2:13" ht="17.100000000000001" customHeight="1">
      <c r="B27" s="47"/>
      <c r="C27" s="48"/>
      <c r="D27" s="48"/>
      <c r="E27" s="48"/>
      <c r="F27" s="48"/>
      <c r="G27" s="47"/>
      <c r="H27" s="48"/>
      <c r="I27" s="63"/>
      <c r="J27" s="64" t="s">
        <v>90</v>
      </c>
      <c r="K27" s="65" t="s">
        <v>110</v>
      </c>
      <c r="L27" s="66"/>
      <c r="M27" s="67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Zadanie</vt:lpstr>
      <vt:lpstr>Rekapitulacia</vt:lpstr>
      <vt:lpstr>Kryci list</vt:lpstr>
      <vt:lpstr>Rekapitulacia!Názvy_tlače</vt:lpstr>
      <vt:lpstr>Zadanie!Názvy_tlače</vt:lpstr>
      <vt:lpstr>'Kryci list'!Oblasť_tlače</vt:lpstr>
      <vt:lpstr>Rekapitulacia!Oblasť_tlače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LUPTÁKOVÁ Renáta</cp:lastModifiedBy>
  <cp:revision>2</cp:revision>
  <cp:lastPrinted>2021-04-26T07:42:01Z</cp:lastPrinted>
  <dcterms:created xsi:type="dcterms:W3CDTF">1999-04-06T07:39:00Z</dcterms:created>
  <dcterms:modified xsi:type="dcterms:W3CDTF">2021-04-26T09:23:48Z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1033-11.2.0.8970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