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rlu05470\Documents\"/>
    </mc:Choice>
  </mc:AlternateContent>
  <xr:revisionPtr revIDLastSave="0" documentId="13_ncr:1_{482F4B3F-4EB4-4EA4-AD2F-C4101FC2ADDC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03 - SO-03 Obnova strechy" sheetId="2" r:id="rId1"/>
  </sheets>
  <externalReferences>
    <externalReference r:id="rId2"/>
  </externalReferences>
  <definedNames>
    <definedName name="_xlnm._FilterDatabase" localSheetId="0" hidden="1">'03 - SO-03 Obnova strechy'!$C$125:$K$144</definedName>
    <definedName name="_xlnm.Print_Titles" localSheetId="0">'03 - SO-03 Obnova strechy'!$125:$125</definedName>
    <definedName name="_xlnm.Print_Area" localSheetId="0">'03 - SO-03 Obnova strechy'!$C$4:$J$76,'03 - SO-03 Obnova strechy'!$C$82:$J$107,'03 - SO-03 Obnova strechy'!$C$113:$J$144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F122" i="2" s="1"/>
  <c r="J15" i="2"/>
  <c r="E21" i="2"/>
  <c r="J91" i="2" s="1"/>
  <c r="J31" i="2"/>
  <c r="J37" i="2"/>
  <c r="J38" i="2"/>
  <c r="J39" i="2"/>
  <c r="E85" i="2"/>
  <c r="F89" i="2"/>
  <c r="F92" i="2"/>
  <c r="J92" i="2"/>
  <c r="E116" i="2"/>
  <c r="F120" i="2"/>
  <c r="J123" i="2"/>
  <c r="P127" i="2"/>
  <c r="R127" i="2"/>
  <c r="T127" i="2"/>
  <c r="BF130" i="2"/>
  <c r="P130" i="2"/>
  <c r="R130" i="2"/>
  <c r="T130" i="2"/>
  <c r="BE130" i="2"/>
  <c r="BG130" i="2"/>
  <c r="BH130" i="2"/>
  <c r="BI130" i="2"/>
  <c r="BK130" i="2"/>
  <c r="BF131" i="2"/>
  <c r="P131" i="2"/>
  <c r="R131" i="2"/>
  <c r="T131" i="2"/>
  <c r="BE131" i="2"/>
  <c r="BG131" i="2"/>
  <c r="BH131" i="2"/>
  <c r="BI131" i="2"/>
  <c r="BK131" i="2"/>
  <c r="BF132" i="2"/>
  <c r="P132" i="2"/>
  <c r="R132" i="2"/>
  <c r="T132" i="2"/>
  <c r="BE132" i="2"/>
  <c r="BG132" i="2"/>
  <c r="BH132" i="2"/>
  <c r="BI132" i="2"/>
  <c r="BK132" i="2"/>
  <c r="BF133" i="2"/>
  <c r="P133" i="2"/>
  <c r="R133" i="2"/>
  <c r="T133" i="2"/>
  <c r="BE133" i="2"/>
  <c r="BG133" i="2"/>
  <c r="BH133" i="2"/>
  <c r="BI133" i="2"/>
  <c r="BK133" i="2"/>
  <c r="BF134" i="2"/>
  <c r="P134" i="2"/>
  <c r="R134" i="2"/>
  <c r="T134" i="2"/>
  <c r="BE134" i="2"/>
  <c r="BG134" i="2"/>
  <c r="BH134" i="2"/>
  <c r="BI134" i="2"/>
  <c r="BK134" i="2"/>
  <c r="BF135" i="2"/>
  <c r="P135" i="2"/>
  <c r="R135" i="2"/>
  <c r="T135" i="2"/>
  <c r="BE135" i="2"/>
  <c r="BG135" i="2"/>
  <c r="BH135" i="2"/>
  <c r="BI135" i="2"/>
  <c r="BK135" i="2"/>
  <c r="BF137" i="2"/>
  <c r="P137" i="2"/>
  <c r="R137" i="2"/>
  <c r="T137" i="2"/>
  <c r="BE137" i="2"/>
  <c r="BG137" i="2"/>
  <c r="BH137" i="2"/>
  <c r="BI137" i="2"/>
  <c r="BK137" i="2"/>
  <c r="J138" i="2"/>
  <c r="BF138" i="2" s="1"/>
  <c r="P138" i="2"/>
  <c r="R138" i="2"/>
  <c r="T138" i="2"/>
  <c r="BE138" i="2"/>
  <c r="BG138" i="2"/>
  <c r="BH138" i="2"/>
  <c r="BI138" i="2"/>
  <c r="BK138" i="2"/>
  <c r="J139" i="2"/>
  <c r="BF139" i="2" s="1"/>
  <c r="P139" i="2"/>
  <c r="R139" i="2"/>
  <c r="T139" i="2"/>
  <c r="BE139" i="2"/>
  <c r="BG139" i="2"/>
  <c r="BH139" i="2"/>
  <c r="BI139" i="2"/>
  <c r="BK139" i="2"/>
  <c r="BF140" i="2"/>
  <c r="P140" i="2"/>
  <c r="R140" i="2"/>
  <c r="T140" i="2"/>
  <c r="BE140" i="2"/>
  <c r="BG140" i="2"/>
  <c r="BH140" i="2"/>
  <c r="BI140" i="2"/>
  <c r="BK140" i="2"/>
  <c r="BF143" i="2"/>
  <c r="P143" i="2"/>
  <c r="R143" i="2"/>
  <c r="T143" i="2"/>
  <c r="BE143" i="2"/>
  <c r="BG143" i="2"/>
  <c r="BH143" i="2"/>
  <c r="BI143" i="2"/>
  <c r="BK143" i="2"/>
  <c r="BF144" i="2"/>
  <c r="P144" i="2"/>
  <c r="R144" i="2"/>
  <c r="T144" i="2"/>
  <c r="BE144" i="2"/>
  <c r="BG144" i="2"/>
  <c r="BH144" i="2"/>
  <c r="BI144" i="2"/>
  <c r="BK144" i="2"/>
  <c r="J122" i="2" l="1"/>
  <c r="F91" i="2"/>
  <c r="R141" i="2"/>
  <c r="BK141" i="2"/>
  <c r="J101" i="2" s="1"/>
  <c r="BK136" i="2"/>
  <c r="J100" i="2" s="1"/>
  <c r="P141" i="2"/>
  <c r="T136" i="2"/>
  <c r="R129" i="2"/>
  <c r="BK142" i="2"/>
  <c r="J102" i="2" s="1"/>
  <c r="R142" i="2"/>
  <c r="T141" i="2"/>
  <c r="R136" i="2"/>
  <c r="P129" i="2"/>
  <c r="P142" i="2"/>
  <c r="P136" i="2"/>
  <c r="T142" i="2"/>
  <c r="T129" i="2"/>
  <c r="BK129" i="2"/>
  <c r="F39" i="2"/>
  <c r="F38" i="2"/>
  <c r="J35" i="2"/>
  <c r="F37" i="2"/>
  <c r="F35" i="2"/>
  <c r="F36" i="2"/>
  <c r="BK127" i="2"/>
  <c r="J36" i="2"/>
  <c r="BK128" i="2" l="1"/>
  <c r="BK126" i="2" s="1"/>
  <c r="T128" i="2"/>
  <c r="T126" i="2" s="1"/>
  <c r="P128" i="2"/>
  <c r="P126" i="2" s="1"/>
  <c r="R128" i="2"/>
  <c r="R126" i="2" s="1"/>
  <c r="J30" i="2" l="1"/>
  <c r="J32" i="2" s="1"/>
  <c r="J41" i="2" s="1"/>
  <c r="J107" i="2"/>
</calcChain>
</file>

<file path=xl/sharedStrings.xml><?xml version="1.0" encoding="utf-8"?>
<sst xmlns="http://schemas.openxmlformats.org/spreadsheetml/2006/main" count="328" uniqueCount="132">
  <si>
    <t>2</t>
  </si>
  <si>
    <t>ROZPOCET</t>
  </si>
  <si>
    <t>K</t>
  </si>
  <si>
    <t/>
  </si>
  <si>
    <t>znížená</t>
  </si>
  <si>
    <t>1</t>
  </si>
  <si>
    <t>D</t>
  </si>
  <si>
    <t>0</t>
  </si>
  <si>
    <t>16</t>
  </si>
  <si>
    <t>m2</t>
  </si>
  <si>
    <t>M</t>
  </si>
  <si>
    <t>32</t>
  </si>
  <si>
    <t>kus</t>
  </si>
  <si>
    <t>m</t>
  </si>
  <si>
    <t>76</t>
  </si>
  <si>
    <t>Klamp. poplast. plech hr. 0,8 oplechovanie hrany striech strojovní stojatá drážka rš 250</t>
  </si>
  <si>
    <t>764430311</t>
  </si>
  <si>
    <t>68</t>
  </si>
  <si>
    <t>Klamp. demont. zastrešenia na hl. krytine1000, do 30° do 25m2</t>
  </si>
  <si>
    <t>764311821</t>
  </si>
  <si>
    <t>Konštrukcie klampiarske</t>
  </si>
  <si>
    <t>764</t>
  </si>
  <si>
    <t>30</t>
  </si>
  <si>
    <t>28</t>
  </si>
  <si>
    <t>26</t>
  </si>
  <si>
    <t>24</t>
  </si>
  <si>
    <t>Konštrukcie tesárske</t>
  </si>
  <si>
    <t>762</t>
  </si>
  <si>
    <t>50</t>
  </si>
  <si>
    <t>Odvetrávací komínok plochej strechy PP, vr. perforácie</t>
  </si>
  <si>
    <t>562851412</t>
  </si>
  <si>
    <t>22</t>
  </si>
  <si>
    <t>48</t>
  </si>
  <si>
    <t>Izolácia tepelná, osadenie odvetrávacích komínkov</t>
  </si>
  <si>
    <t>713191321</t>
  </si>
  <si>
    <t>46</t>
  </si>
  <si>
    <t>Polystyrén extrudovaný XPS - hr.100 mm</t>
  </si>
  <si>
    <t>2831F1327</t>
  </si>
  <si>
    <t>44</t>
  </si>
  <si>
    <t>Montáž tepel. izolácie streš. atiky extrud. polyst. prikotvením</t>
  </si>
  <si>
    <t>713141233</t>
  </si>
  <si>
    <t>Izolácie tepelné</t>
  </si>
  <si>
    <t>713</t>
  </si>
  <si>
    <t>Geotextílie Filtek200 (Tatratex 300) - 313106</t>
  </si>
  <si>
    <t>693F00122</t>
  </si>
  <si>
    <t>Zhotovenie povl. krytiny striech do 10° na sucho z podkladnej textílie</t>
  </si>
  <si>
    <t>712391171</t>
  </si>
  <si>
    <t>Fólia izolačná Fatrafol 810 hr.1,5mm strešná</t>
  </si>
  <si>
    <t>6282E1811</t>
  </si>
  <si>
    <t>Zhotovenie povlakovej krytiny striech plochých do 10° fóliou Fatrafol, pripev. kotv. terčami so zvar.spojami</t>
  </si>
  <si>
    <t>712361132</t>
  </si>
  <si>
    <t>Perforácia povl. krytiny striech do 10° 5 x r 50 mm/m2, vyrezanie vzduchových vankúšov, vysušenie povrchu strechy</t>
  </si>
  <si>
    <t>712300835</t>
  </si>
  <si>
    <t>Mechanické očistenie povl. krytiny striech do 10°</t>
  </si>
  <si>
    <t>712300832</t>
  </si>
  <si>
    <t>Povlakové krytiny</t>
  </si>
  <si>
    <t>712</t>
  </si>
  <si>
    <t>PRÁCE A DODÁVKY PSV</t>
  </si>
  <si>
    <t>D2</t>
  </si>
  <si>
    <t>PRÁCE A DODÁVKY HSV</t>
  </si>
  <si>
    <t>D1</t>
  </si>
  <si>
    <t>-1</t>
  </si>
  <si>
    <t>Náklady z rozpočtu</t>
  </si>
  <si>
    <t>Dodávateľ</t>
  </si>
  <si>
    <t>Suť Celkom [t]</t>
  </si>
  <si>
    <t>J. suť [t]</t>
  </si>
  <si>
    <t>Hmotnosť celkom [t]</t>
  </si>
  <si>
    <t>J. hmotnosť [t]</t>
  </si>
  <si>
    <t>Nh celkom [h]</t>
  </si>
  <si>
    <t>J. Nh [h]</t>
  </si>
  <si>
    <t>DPH</t>
  </si>
  <si>
    <t>Cenová sústava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</si>
  <si>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</si>
  <si>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</si>
  <si>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</si>
  <si>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</si>
  <si>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</si>
  <si>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</si>
  <si>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</si>
  <si>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</si>
  <si>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</si>
  <si>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</si>
  <si>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</si>
  <si>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</si>
  <si>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</si>
  <si>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</si>
  <si>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</si>
  <si>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</si>
  <si>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ROZPOČET</t>
  </si>
  <si>
    <t>Celkové náklady za stavbu 1) + 2)</t>
  </si>
  <si>
    <t>2) Ostatné náklady</t>
  </si>
  <si>
    <t xml:space="preserve">    764 - Konštrukcie klampiarske</t>
  </si>
  <si>
    <t xml:space="preserve">    762 - Konštrukcie tesárske</t>
  </si>
  <si>
    <t xml:space="preserve">    713 - Izolácie tepelné</t>
  </si>
  <si>
    <t xml:space="preserve">    712 - Povlakové krytiny</t>
  </si>
  <si>
    <t>D2 - PRÁCE A DODÁVKY PSV</t>
  </si>
  <si>
    <t>D1 - PRÁCE A DODÁVKY HSV</t>
  </si>
  <si>
    <t>1) Náklady z rozpočtu</t>
  </si>
  <si>
    <t>Kód dielu - Popis</t>
  </si>
  <si>
    <t xml:space="preserve">Obecný  úrad Kľak 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</si>
  <si>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</si>
  <si>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</si>
  <si>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</si>
  <si>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</si>
  <si>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</si>
  <si>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</si>
  <si>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</si>
  <si>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</si>
  <si>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</si>
  <si>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</si>
  <si>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nulová</t>
  </si>
  <si>
    <t>zníž. prenesená</t>
  </si>
  <si>
    <t>zákl. prenesená</t>
  </si>
  <si>
    <t>základná</t>
  </si>
  <si>
    <t>Výška dane</t>
  </si>
  <si>
    <t>Sadzba dane</t>
  </si>
  <si>
    <t>Základ dane</t>
  </si>
  <si>
    <t>Cena bez DPH</t>
  </si>
  <si>
    <t>Ostatné náklady</t>
  </si>
  <si>
    <t>Poznámka:</t>
  </si>
  <si>
    <t>IČ DPH:</t>
  </si>
  <si>
    <t>IČO:</t>
  </si>
  <si>
    <t xml:space="preserve"> </t>
  </si>
  <si>
    <t>KS:</t>
  </si>
  <si>
    <t>JKSO:</t>
  </si>
  <si>
    <t>OBEC KĽAK, 966 77 KĽAK č. 9</t>
  </si>
  <si>
    <t>False</t>
  </si>
  <si>
    <t>v ---  nižšie sa nachádzajú doplnkové a pomocné údaje k zostavám  --- v</t>
  </si>
  <si>
    <t>{999d7e41-d3fc-45b1-85b5-651363d3f0db}</t>
  </si>
  <si>
    <t>&gt;&gt;  skryté stĺpce  &lt;&lt;</t>
  </si>
  <si>
    <t>"Oprava strechy obecného úradu Kľak"</t>
  </si>
  <si>
    <t>K+D4:J55RYCÍ LIST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</si>
</sst>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#,##0.000"/>
    <numFmt numFmtId="166" formatCode="dd\.mm\.yyyy"/>
    <numFmt numFmtId="167" formatCode="#,##0.00%"/>
  </numFmts>
  <fonts count="31">
    <font>
      <sz val="11"/>
      <color theme="1"/>
      <name val="Aptos Narrow"/>
      <family val="2"/>
      <charset val="238"/>
      <scheme val="minor"/>
    </font>
    <font>
      <sz val="8"/>
      <name val="Arial CE"/>
      <family val="2"/>
    </font>
    <font>
      <sz val="9"/>
      <name val="Arial CE"/>
    </font>
    <font>
      <sz val="9"/>
      <color rgb="FF969696"/>
      <name val="Arial CE"/>
    </font>
    <font>
      <sz val="8"/>
      <color rgb="FF003366"/>
      <name val="Arial CE"/>
    </font>
    <font>
      <sz val="10"/>
      <color rgb="FF003366"/>
      <name val="Arial CE"/>
    </font>
    <font>
      <sz val="12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960000"/>
      <name val="Arial CE"/>
    </font>
    <font>
      <sz val="10"/>
      <name val="Arial CE"/>
    </font>
    <font>
      <sz val="10"/>
      <color rgb="FF969696"/>
      <name val="Arial CE"/>
    </font>
    <font>
      <b/>
      <sz val="10"/>
      <name val="Arial CE"/>
      <charset val="238"/>
    </font>
    <font>
      <b/>
      <sz val="10"/>
      <name val="Arial CE"/>
    </font>
    <font>
      <b/>
      <sz val="14"/>
      <name val="Arial CE"/>
    </font>
    <font>
      <b/>
      <sz val="12"/>
      <color rgb="FF800000"/>
      <name val="Arial CE"/>
    </font>
    <font>
      <b/>
      <sz val="11"/>
      <name val="Arial CE"/>
    </font>
    <font>
      <b/>
      <sz val="8"/>
      <name val="Arial CE"/>
      <charset val="238"/>
    </font>
    <font>
      <b/>
      <sz val="10"/>
      <color rgb="FF464646"/>
      <name val="Arial CE"/>
    </font>
    <font>
      <b/>
      <sz val="12"/>
      <name val="Arial CE"/>
    </font>
    <font>
      <sz val="10"/>
      <color rgb="FFFFFFFF"/>
      <name val="Arial CE"/>
    </font>
    <font>
      <sz val="8"/>
      <color rgb="FFFFFFFF"/>
      <name val="Arial CE"/>
    </font>
    <font>
      <sz val="8"/>
      <color rgb="FF969696"/>
      <name val="Arial CE"/>
    </font>
    <font>
      <sz val="10"/>
      <color rgb="FF464646"/>
      <name val="Arial CE"/>
    </font>
    <font>
      <b/>
      <sz val="10"/>
      <color rgb="FF4A4A4A"/>
      <name val="Arial"/>
      <family val="2"/>
      <charset val="238"/>
    </font>
    <font>
      <b/>
      <sz val="11"/>
      <color rgb="FF303030"/>
      <name val="Arial"/>
      <family val="2"/>
      <charset val="238"/>
    </font>
    <font>
      <sz val="10"/>
      <color rgb="FF3366FF"/>
      <name val="Arial CE"/>
    </font>
    <font>
      <sz val="8"/>
      <color rgb="FF3366FF"/>
      <name val="Arial CE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4" fontId="1" fillId="0" borderId="0" xfId="1" applyNumberFormat="1" applyAlignment="1">
      <alignment vertical="center"/>
    </xf>
    <xf numFmtId="0" fontId="1" fillId="0" borderId="5" xfId="1" applyBorder="1" applyAlignment="1" applyProtection="1">
      <alignment vertical="center"/>
      <protection locked="0"/>
    </xf>
    <xf numFmtId="4" fontId="2" fillId="0" borderId="5" xfId="1" applyNumberFormat="1" applyFont="1" applyBorder="1" applyAlignment="1" applyProtection="1">
      <alignment vertical="center"/>
      <protection locked="0"/>
    </xf>
    <xf numFmtId="165" fontId="2" fillId="0" borderId="5" xfId="1" applyNumberFormat="1" applyFont="1" applyBorder="1" applyAlignment="1" applyProtection="1">
      <alignment vertical="center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left" vertical="center" wrapText="1"/>
      <protection locked="0"/>
    </xf>
    <xf numFmtId="49" fontId="2" fillId="0" borderId="5" xfId="1" applyNumberFormat="1" applyFont="1" applyBorder="1" applyAlignment="1" applyProtection="1">
      <alignment horizontal="left" vertical="center" wrapText="1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4" fillId="0" borderId="0" xfId="1" applyFont="1"/>
    <xf numFmtId="4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6" xfId="1" applyFont="1" applyBorder="1"/>
    <xf numFmtId="164" fontId="4" fillId="0" borderId="0" xfId="1" applyNumberFormat="1" applyFont="1"/>
    <xf numFmtId="0" fontId="4" fillId="0" borderId="7" xfId="1" applyFont="1" applyBorder="1"/>
    <xf numFmtId="0" fontId="4" fillId="0" borderId="1" xfId="1" applyFont="1" applyBorder="1"/>
    <xf numFmtId="4" fontId="5" fillId="0" borderId="0" xfId="1" applyNumberFormat="1" applyFont="1"/>
    <xf numFmtId="0" fontId="5" fillId="0" borderId="0" xfId="1" applyFont="1" applyAlignment="1">
      <alignment horizontal="left"/>
    </xf>
    <xf numFmtId="4" fontId="6" fillId="0" borderId="0" xfId="1" applyNumberFormat="1" applyFont="1"/>
    <xf numFmtId="0" fontId="6" fillId="0" borderId="0" xfId="1" applyFont="1" applyAlignment="1">
      <alignment horizontal="left"/>
    </xf>
    <xf numFmtId="0" fontId="3" fillId="0" borderId="6" xfId="1" applyFont="1" applyBorder="1" applyAlignment="1">
      <alignment horizontal="left" vertical="center"/>
    </xf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7" xfId="1" applyFont="1" applyBorder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5" xfId="1" applyFont="1" applyBorder="1" applyAlignment="1" applyProtection="1">
      <alignment vertical="center"/>
      <protection locked="0"/>
    </xf>
    <xf numFmtId="4" fontId="7" fillId="0" borderId="5" xfId="1" applyNumberFormat="1" applyFont="1" applyBorder="1" applyAlignment="1" applyProtection="1">
      <alignment vertical="center"/>
      <protection locked="0"/>
    </xf>
    <xf numFmtId="165" fontId="7" fillId="0" borderId="5" xfId="1" applyNumberFormat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left" vertical="center" wrapText="1"/>
      <protection locked="0"/>
    </xf>
    <xf numFmtId="49" fontId="7" fillId="0" borderId="5" xfId="1" applyNumberFormat="1" applyFont="1" applyBorder="1" applyAlignment="1" applyProtection="1">
      <alignment horizontal="left" vertical="center" wrapText="1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4" fontId="9" fillId="0" borderId="0" xfId="1" applyNumberFormat="1" applyFont="1" applyAlignment="1">
      <alignment vertical="center"/>
    </xf>
    <xf numFmtId="0" fontId="1" fillId="0" borderId="8" xfId="1" applyBorder="1" applyAlignment="1">
      <alignment vertical="center"/>
    </xf>
    <xf numFmtId="164" fontId="10" fillId="0" borderId="9" xfId="1" applyNumberFormat="1" applyFont="1" applyBorder="1"/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4" fontId="11" fillId="0" borderId="0" xfId="1" applyNumberFormat="1" applyFont="1"/>
    <xf numFmtId="0" fontId="11" fillId="0" borderId="0" xfId="1" applyFont="1" applyAlignment="1">
      <alignment horizontal="left" vertical="center"/>
    </xf>
    <xf numFmtId="0" fontId="1" fillId="0" borderId="0" xfId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166" fontId="14" fillId="0" borderId="0" xfId="1" applyNumberFormat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2" borderId="0" xfId="1" applyFill="1" applyAlignment="1">
      <alignment vertical="center"/>
    </xf>
    <xf numFmtId="4" fontId="11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horizontal="left" vertical="center"/>
    </xf>
    <xf numFmtId="4" fontId="17" fillId="0" borderId="0" xfId="1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4" fontId="5" fillId="0" borderId="4" xfId="1" applyNumberFormat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4" fontId="6" fillId="0" borderId="4" xfId="1" applyNumberFormat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/>
    </xf>
    <xf numFmtId="4" fontId="11" fillId="0" borderId="0" xfId="1" applyNumberFormat="1" applyFont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0" fontId="1" fillId="0" borderId="16" xfId="1" applyBorder="1" applyAlignment="1">
      <alignment vertical="center"/>
    </xf>
    <xf numFmtId="0" fontId="13" fillId="0" borderId="16" xfId="1" applyFont="1" applyBorder="1" applyAlignment="1">
      <alignment horizontal="right" vertical="center"/>
    </xf>
    <xf numFmtId="0" fontId="13" fillId="0" borderId="16" xfId="1" applyFont="1" applyBorder="1" applyAlignment="1">
      <alignment horizontal="left" vertical="center"/>
    </xf>
    <xf numFmtId="0" fontId="13" fillId="0" borderId="16" xfId="1" applyFont="1" applyBorder="1" applyAlignment="1">
      <alignment horizontal="center" vertical="center"/>
    </xf>
    <xf numFmtId="0" fontId="1" fillId="0" borderId="1" xfId="1" applyBorder="1"/>
    <xf numFmtId="0" fontId="1" fillId="0" borderId="17" xfId="1" applyBorder="1" applyAlignment="1">
      <alignment vertical="center"/>
    </xf>
    <xf numFmtId="0" fontId="20" fillId="0" borderId="17" xfId="1" applyFont="1" applyBorder="1" applyAlignment="1">
      <alignment horizontal="left" vertical="center"/>
    </xf>
    <xf numFmtId="0" fontId="1" fillId="2" borderId="18" xfId="1" applyFill="1" applyBorder="1" applyAlignment="1">
      <alignment vertical="center"/>
    </xf>
    <xf numFmtId="4" fontId="21" fillId="2" borderId="19" xfId="1" applyNumberFormat="1" applyFont="1" applyFill="1" applyBorder="1" applyAlignment="1">
      <alignment vertical="center"/>
    </xf>
    <xf numFmtId="0" fontId="1" fillId="2" borderId="19" xfId="1" applyFill="1" applyBorder="1" applyAlignment="1">
      <alignment vertical="center"/>
    </xf>
    <xf numFmtId="0" fontId="21" fillId="2" borderId="19" xfId="1" applyFont="1" applyFill="1" applyBorder="1" applyAlignment="1">
      <alignment horizontal="center" vertical="center"/>
    </xf>
    <xf numFmtId="0" fontId="21" fillId="2" borderId="19" xfId="1" applyFont="1" applyFill="1" applyBorder="1" applyAlignment="1">
      <alignment horizontal="right" vertical="center"/>
    </xf>
    <xf numFmtId="0" fontId="21" fillId="2" borderId="20" xfId="1" applyFont="1" applyFill="1" applyBorder="1" applyAlignment="1">
      <alignment horizontal="left" vertical="center"/>
    </xf>
    <xf numFmtId="4" fontId="22" fillId="0" borderId="0" xfId="1" applyNumberFormat="1" applyFont="1" applyAlignment="1">
      <alignment vertical="center"/>
    </xf>
    <xf numFmtId="167" fontId="22" fillId="0" borderId="0" xfId="1" applyNumberFormat="1" applyFont="1" applyAlignment="1">
      <alignment horizontal="right" vertical="center"/>
    </xf>
    <xf numFmtId="0" fontId="23" fillId="0" borderId="0" xfId="1" applyFont="1" applyAlignment="1">
      <alignment vertical="center"/>
    </xf>
    <xf numFmtId="0" fontId="22" fillId="0" borderId="0" xfId="1" applyFont="1" applyAlignment="1">
      <alignment horizontal="left" vertical="center"/>
    </xf>
    <xf numFmtId="4" fontId="13" fillId="0" borderId="0" xfId="1" applyNumberFormat="1" applyFont="1" applyAlignment="1">
      <alignment vertical="center"/>
    </xf>
    <xf numFmtId="167" fontId="13" fillId="0" borderId="0" xfId="1" applyNumberFormat="1" applyFont="1" applyAlignment="1">
      <alignment horizontal="right" vertical="center"/>
    </xf>
    <xf numFmtId="0" fontId="24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4" fontId="12" fillId="0" borderId="0" xfId="1" applyNumberFormat="1" applyFont="1" applyAlignment="1">
      <alignment vertical="center"/>
    </xf>
    <xf numFmtId="0" fontId="25" fillId="0" borderId="0" xfId="1" applyFont="1" applyAlignment="1">
      <alignment horizontal="left" vertical="center"/>
    </xf>
    <xf numFmtId="0" fontId="1" fillId="0" borderId="0" xfId="1" applyAlignment="1">
      <alignment vertical="center" wrapText="1"/>
    </xf>
    <xf numFmtId="0" fontId="1" fillId="0" borderId="1" xfId="1" applyBorder="1" applyAlignment="1">
      <alignment vertical="center" wrapText="1"/>
    </xf>
    <xf numFmtId="3" fontId="26" fillId="0" borderId="0" xfId="1" applyNumberFormat="1" applyFont="1" applyAlignment="1">
      <alignment horizontal="left"/>
    </xf>
    <xf numFmtId="0" fontId="27" fillId="0" borderId="0" xfId="1" applyFont="1" applyAlignment="1">
      <alignment horizontal="center" shrinkToFit="1"/>
    </xf>
    <xf numFmtId="0" fontId="14" fillId="0" borderId="0" xfId="1" applyFont="1"/>
    <xf numFmtId="0" fontId="28" fillId="0" borderId="0" xfId="1" applyFont="1" applyAlignment="1">
      <alignment horizontal="left" vertical="center"/>
    </xf>
    <xf numFmtId="0" fontId="1" fillId="0" borderId="14" xfId="1" applyBorder="1"/>
    <xf numFmtId="0" fontId="1" fillId="0" borderId="15" xfId="1" applyBorder="1"/>
    <xf numFmtId="14" fontId="19" fillId="0" borderId="16" xfId="1" applyNumberFormat="1" applyFont="1" applyBorder="1" applyAlignment="1">
      <alignment vertical="center"/>
    </xf>
    <xf numFmtId="0" fontId="30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2" fillId="0" borderId="0" xfId="1" applyFont="1" applyAlignment="1">
      <alignment vertical="center"/>
    </xf>
    <xf numFmtId="0" fontId="29" fillId="3" borderId="0" xfId="1" applyFont="1" applyFill="1" applyAlignment="1">
      <alignment horizontal="center" vertical="center"/>
    </xf>
    <xf numFmtId="0" fontId="1" fillId="0" borderId="0" xfId="1"/>
    <xf numFmtId="0" fontId="18" fillId="0" borderId="0" xfId="1" applyFont="1" applyAlignment="1">
      <alignment horizontal="left" vertical="center" wrapText="1"/>
    </xf>
    <xf numFmtId="0" fontId="1" fillId="0" borderId="0" xfId="1" applyAlignment="1">
      <alignment vertical="center"/>
    </xf>
    <xf numFmtId="0" fontId="12" fillId="0" borderId="0" xfId="1" applyFont="1" applyAlignment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s/Desktop/27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1 - SO-01 Zateplenie obv..."/>
      <sheetName val="02 - SO-02 Obnova loggií"/>
      <sheetName val="04 - SO-04 Zateplenie str..."/>
      <sheetName val="05 - SO-05 Odkvapový chod..."/>
      <sheetName val="06 - SO-06 Zdravotechnick..."/>
      <sheetName val="1 - Elektroinštalácia vch..."/>
      <sheetName val="2 - Elektroinštalácia vch..."/>
      <sheetName val="3 - Elektroinštalácia vch..."/>
      <sheetName val="4 -  Bleskozvod 24,26,30"/>
      <sheetName val="5 - Rozvádzače vchod 24"/>
      <sheetName val="6 - Rozvádzače vchod 26"/>
      <sheetName val="7 - Rozvádzače vchod 30"/>
      <sheetName val="08 - SO-08 Iná modernizácia"/>
      <sheetName val="09 - SO 09  Doregulovanie..."/>
    </sheetNames>
    <sheetDataSet>
      <sheetData sheetId="0">
        <row r="11">
          <cell r="E11" t="str">
            <v xml:space="preserve"> </v>
          </cell>
          <cell r="AN11" t="str">
            <v/>
          </cell>
        </row>
        <row r="17">
          <cell r="E17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M145"/>
  <sheetViews>
    <sheetView showGridLines="0" tabSelected="1" topLeftCell="B118" workbookViewId="0">
      <selection activeCell="C145" sqref="C145"/>
    </sheetView>
  </sheetViews>
  <sheetFormatPr defaultColWidth="9.125" defaultRowHeight="11.25"/>
  <cols>
    <col min="1" max="1" width="7.125" style="1" customWidth="1"/>
    <col min="2" max="2" width="1" style="1" customWidth="1"/>
    <col min="3" max="3" width="3.625" style="1" customWidth="1"/>
    <col min="4" max="4" width="3.75" style="1" customWidth="1"/>
    <col min="5" max="5" width="14.75" style="1" customWidth="1"/>
    <col min="6" max="6" width="43.625" style="1" customWidth="1"/>
    <col min="7" max="7" width="6.375" style="1" customWidth="1"/>
    <col min="8" max="8" width="12" style="1" customWidth="1"/>
    <col min="9" max="9" width="13.625" style="1" customWidth="1"/>
    <col min="10" max="10" width="19.125" style="1" customWidth="1"/>
    <col min="11" max="11" width="19.125" style="1" hidden="1" customWidth="1"/>
    <col min="12" max="12" width="8" style="1" customWidth="1"/>
    <col min="13" max="13" width="9.25" style="1" hidden="1" customWidth="1"/>
    <col min="14" max="14" width="9.125" style="1"/>
    <col min="15" max="21" width="12.125" style="1" hidden="1" customWidth="1"/>
    <col min="22" max="22" width="10.625" style="1" customWidth="1"/>
    <col min="23" max="23" width="14" style="1" customWidth="1"/>
    <col min="24" max="24" width="10.625" style="1" customWidth="1"/>
    <col min="25" max="25" width="12.875" style="1" customWidth="1"/>
    <col min="26" max="26" width="9.375" style="1" customWidth="1"/>
    <col min="27" max="27" width="12.875" style="1" customWidth="1"/>
    <col min="28" max="28" width="14" style="1" customWidth="1"/>
    <col min="29" max="29" width="9.375" style="1" customWidth="1"/>
    <col min="30" max="30" width="12.875" style="1" customWidth="1"/>
    <col min="31" max="31" width="14" style="1" customWidth="1"/>
    <col min="32" max="16384" width="9.125" style="1"/>
  </cols>
  <sheetData>
    <row r="2" spans="2:46" ht="36.950000000000003" customHeight="1">
      <c r="L2" s="124" t="s">
        <v>129</v>
      </c>
      <c r="M2" s="125"/>
      <c r="N2" s="125"/>
      <c r="O2" s="125"/>
      <c r="P2" s="125"/>
      <c r="Q2" s="125"/>
      <c r="R2" s="125"/>
      <c r="S2" s="125"/>
      <c r="T2" s="125"/>
      <c r="U2" s="125"/>
      <c r="V2" s="125"/>
      <c r="AT2" s="7" t="s">
        <v>128</v>
      </c>
    </row>
    <row r="3" spans="2:46" ht="6.95" customHeight="1">
      <c r="B3" s="116"/>
      <c r="C3" s="115"/>
      <c r="D3" s="115"/>
      <c r="E3" s="115"/>
      <c r="F3" s="115"/>
      <c r="G3" s="115"/>
      <c r="H3" s="115"/>
      <c r="I3" s="115"/>
      <c r="J3" s="115"/>
      <c r="K3" s="115"/>
      <c r="L3" s="89"/>
      <c r="AT3" s="7" t="s">
        <v>7</v>
      </c>
    </row>
    <row r="4" spans="2:46" ht="24.95" customHeight="1">
      <c r="B4" s="89"/>
      <c r="D4" s="64" t="s">
        <v>131</v>
      </c>
      <c r="L4" s="89"/>
      <c r="M4" s="114" t="s">
        <v>127</v>
      </c>
      <c r="AT4" s="7" t="s">
        <v>126</v>
      </c>
    </row>
    <row r="5" spans="2:46" ht="6.95" customHeight="1">
      <c r="B5" s="89"/>
      <c r="L5" s="89"/>
    </row>
    <row r="6" spans="2:46" ht="12" customHeight="1">
      <c r="B6" s="89"/>
      <c r="D6" s="60" t="s">
        <v>87</v>
      </c>
      <c r="F6" s="113" t="s">
        <v>99</v>
      </c>
      <c r="L6" s="89"/>
    </row>
    <row r="7" spans="2:46" ht="16.5" customHeight="1">
      <c r="B7" s="89"/>
      <c r="E7" s="120" t="s">
        <v>122</v>
      </c>
      <c r="F7" s="121"/>
      <c r="G7" s="121"/>
      <c r="H7" s="121"/>
      <c r="L7" s="89"/>
    </row>
    <row r="8" spans="2:46" s="2" customFormat="1" ht="12" customHeight="1">
      <c r="B8" s="3"/>
      <c r="D8" s="60" t="s">
        <v>86</v>
      </c>
      <c r="F8" s="113" t="s">
        <v>125</v>
      </c>
      <c r="L8" s="3"/>
    </row>
    <row r="9" spans="2:46" s="2" customFormat="1" ht="16.5" customHeight="1">
      <c r="B9" s="3"/>
      <c r="E9" s="126"/>
      <c r="F9" s="127"/>
      <c r="G9" s="127"/>
      <c r="H9" s="127"/>
      <c r="L9" s="3"/>
    </row>
    <row r="10" spans="2:46" s="2" customFormat="1">
      <c r="B10" s="3"/>
      <c r="L10" s="3"/>
    </row>
    <row r="11" spans="2:46" s="2" customFormat="1" ht="12" customHeight="1">
      <c r="B11" s="3"/>
      <c r="D11" s="60" t="s">
        <v>124</v>
      </c>
      <c r="F11" s="62" t="s">
        <v>3</v>
      </c>
      <c r="I11" s="60" t="s">
        <v>123</v>
      </c>
      <c r="J11" s="62" t="s">
        <v>3</v>
      </c>
      <c r="L11" s="3"/>
    </row>
    <row r="12" spans="2:46" s="2" customFormat="1" ht="12" customHeight="1">
      <c r="B12" s="3"/>
      <c r="D12" s="60" t="s">
        <v>85</v>
      </c>
      <c r="F12" s="62" t="s">
        <v>122</v>
      </c>
      <c r="I12" s="60" t="s">
        <v>84</v>
      </c>
      <c r="J12" s="63"/>
      <c r="L12" s="3"/>
    </row>
    <row r="13" spans="2:46" s="2" customFormat="1" ht="10.9" customHeight="1">
      <c r="B13" s="3"/>
      <c r="L13" s="3"/>
    </row>
    <row r="14" spans="2:46" s="2" customFormat="1" ht="12" customHeight="1">
      <c r="B14" s="3"/>
      <c r="D14" s="60" t="s">
        <v>83</v>
      </c>
      <c r="I14" s="60" t="s">
        <v>121</v>
      </c>
      <c r="J14" s="112"/>
      <c r="L14" s="3"/>
    </row>
    <row r="15" spans="2:46" s="2" customFormat="1" ht="18" customHeight="1">
      <c r="B15" s="3"/>
      <c r="E15" s="62" t="str">
        <f>IF('[1]Rekapitulácia stavby'!E11="","",'[1]Rekapitulácia stavby'!E11)</f>
        <v xml:space="preserve"> </v>
      </c>
      <c r="I15" s="60" t="s">
        <v>120</v>
      </c>
      <c r="J15" s="62" t="str">
        <f>IF('[1]Rekapitulácia stavby'!AN11="","",'[1]Rekapitulácia stavby'!AN11)</f>
        <v/>
      </c>
      <c r="L15" s="3"/>
    </row>
    <row r="16" spans="2:46" s="2" customFormat="1" ht="6.95" customHeight="1">
      <c r="B16" s="3"/>
      <c r="L16" s="3"/>
    </row>
    <row r="17" spans="2:12" s="2" customFormat="1" ht="12" customHeight="1">
      <c r="B17" s="3"/>
      <c r="D17" s="60" t="s">
        <v>81</v>
      </c>
      <c r="I17" s="60" t="s">
        <v>121</v>
      </c>
      <c r="J17" s="62" t="s">
        <v>3</v>
      </c>
      <c r="L17" s="3"/>
    </row>
    <row r="18" spans="2:12" s="2" customFormat="1" ht="18" customHeight="1">
      <c r="B18" s="3"/>
      <c r="F18" s="61"/>
      <c r="I18" s="60" t="s">
        <v>120</v>
      </c>
      <c r="J18" s="62" t="s">
        <v>3</v>
      </c>
      <c r="L18" s="3"/>
    </row>
    <row r="19" spans="2:12" s="2" customFormat="1" ht="6.75" customHeight="1">
      <c r="B19" s="3"/>
      <c r="L19" s="3"/>
    </row>
    <row r="20" spans="2:12" s="2" customFormat="1" ht="15" customHeight="1">
      <c r="B20" s="3"/>
      <c r="D20" s="60" t="s">
        <v>82</v>
      </c>
      <c r="I20" s="60" t="s">
        <v>121</v>
      </c>
      <c r="J20" s="111"/>
      <c r="L20" s="3"/>
    </row>
    <row r="21" spans="2:12" s="2" customFormat="1" ht="18" customHeight="1">
      <c r="B21" s="3"/>
      <c r="E21" s="62" t="str">
        <f>IF('[1]Rekapitulácia stavby'!E17="","",'[1]Rekapitulácia stavby'!E17)</f>
        <v xml:space="preserve"> </v>
      </c>
      <c r="I21" s="60" t="s">
        <v>120</v>
      </c>
      <c r="J21" s="61"/>
      <c r="L21" s="3"/>
    </row>
    <row r="22" spans="2:12" s="2" customFormat="1" ht="6.95" customHeight="1">
      <c r="B22" s="3"/>
      <c r="L22" s="3"/>
    </row>
    <row r="23" spans="2:12" s="2" customFormat="1" ht="12" customHeight="1">
      <c r="B23" s="3"/>
      <c r="D23" s="60" t="s">
        <v>80</v>
      </c>
      <c r="I23" s="60" t="s">
        <v>121</v>
      </c>
      <c r="J23" s="62" t="s">
        <v>3</v>
      </c>
      <c r="L23" s="3"/>
    </row>
    <row r="24" spans="2:12" s="2" customFormat="1" ht="18" customHeight="1">
      <c r="B24" s="3"/>
      <c r="E24" s="62" t="s">
        <v>3</v>
      </c>
      <c r="I24" s="60" t="s">
        <v>120</v>
      </c>
      <c r="J24" s="62"/>
      <c r="L24" s="3"/>
    </row>
    <row r="25" spans="2:12" s="2" customFormat="1" ht="6.95" customHeight="1">
      <c r="B25" s="3"/>
      <c r="L25" s="3"/>
    </row>
    <row r="26" spans="2:12" s="2" customFormat="1" ht="12" customHeight="1">
      <c r="B26" s="3"/>
      <c r="D26" s="60" t="s">
        <v>119</v>
      </c>
      <c r="F26" s="118" t="s">
        <v>130</v>
      </c>
      <c r="L26" s="3"/>
    </row>
    <row r="27" spans="2:12" s="109" customFormat="1" ht="16.5" customHeight="1">
      <c r="B27" s="110"/>
      <c r="E27" s="128" t="s">
        <v>3</v>
      </c>
      <c r="F27" s="128"/>
      <c r="G27" s="128"/>
      <c r="H27" s="128"/>
      <c r="L27" s="110"/>
    </row>
    <row r="28" spans="2:12" s="2" customFormat="1" ht="6.95" customHeight="1">
      <c r="B28" s="3"/>
      <c r="L28" s="3"/>
    </row>
    <row r="29" spans="2:12" s="2" customFormat="1" ht="6.95" customHeight="1">
      <c r="B29" s="3"/>
      <c r="D29" s="46"/>
      <c r="E29" s="46"/>
      <c r="F29" s="46"/>
      <c r="G29" s="46"/>
      <c r="H29" s="46"/>
      <c r="I29" s="46"/>
      <c r="J29" s="46"/>
      <c r="K29" s="46"/>
      <c r="L29" s="3"/>
    </row>
    <row r="30" spans="2:12" s="2" customFormat="1" ht="14.45" customHeight="1">
      <c r="B30" s="3"/>
      <c r="D30" s="62" t="s">
        <v>62</v>
      </c>
      <c r="J30" s="107">
        <f>J96</f>
        <v>0</v>
      </c>
      <c r="L30" s="3"/>
    </row>
    <row r="31" spans="2:12" s="2" customFormat="1" ht="14.45" customHeight="1">
      <c r="B31" s="3"/>
      <c r="D31" s="108" t="s">
        <v>118</v>
      </c>
      <c r="J31" s="107">
        <f>J105</f>
        <v>0</v>
      </c>
      <c r="L31" s="3"/>
    </row>
    <row r="32" spans="2:12" s="2" customFormat="1" ht="25.35" customHeight="1">
      <c r="B32" s="3"/>
      <c r="D32" s="106" t="s">
        <v>117</v>
      </c>
      <c r="J32" s="82">
        <f>ROUND(J30 + J31, 2)</f>
        <v>0</v>
      </c>
      <c r="L32" s="3"/>
    </row>
    <row r="33" spans="2:12" s="2" customFormat="1" ht="6.95" customHeight="1">
      <c r="B33" s="3"/>
      <c r="D33" s="46"/>
      <c r="E33" s="46"/>
      <c r="F33" s="46"/>
      <c r="G33" s="46"/>
      <c r="H33" s="46"/>
      <c r="I33" s="46"/>
      <c r="J33" s="46"/>
      <c r="K33" s="46"/>
      <c r="L33" s="3"/>
    </row>
    <row r="34" spans="2:12" s="2" customFormat="1" ht="14.45" customHeight="1">
      <c r="B34" s="3"/>
      <c r="F34" s="105" t="s">
        <v>116</v>
      </c>
      <c r="I34" s="105" t="s">
        <v>115</v>
      </c>
      <c r="J34" s="105" t="s">
        <v>114</v>
      </c>
      <c r="L34" s="3"/>
    </row>
    <row r="35" spans="2:12" s="2" customFormat="1" ht="14.45" customHeight="1">
      <c r="B35" s="3"/>
      <c r="D35" s="104" t="s">
        <v>70</v>
      </c>
      <c r="E35" s="101" t="s">
        <v>113</v>
      </c>
      <c r="F35" s="98">
        <f>ROUND((SUM(BE105:BE106) + SUM(BE126:BE144)),  2)</f>
        <v>0</v>
      </c>
      <c r="G35" s="100"/>
      <c r="H35" s="100"/>
      <c r="I35" s="99">
        <v>0.2</v>
      </c>
      <c r="J35" s="98">
        <f>ROUND(((SUM(BE105:BE106) + SUM(BE126:BE144))*I35),  2)</f>
        <v>0</v>
      </c>
      <c r="L35" s="3"/>
    </row>
    <row r="36" spans="2:12" s="2" customFormat="1" ht="14.45" customHeight="1">
      <c r="B36" s="3"/>
      <c r="E36" s="101" t="s">
        <v>4</v>
      </c>
      <c r="F36" s="102">
        <f>ROUND((SUM(BF105:BF106) + SUM(BF126:BF144)),  2)</f>
        <v>0</v>
      </c>
      <c r="I36" s="103">
        <v>0.2</v>
      </c>
      <c r="J36" s="102">
        <f>ROUND(((SUM(BF105:BF106) + SUM(BF126:BF144))*I36),  2)</f>
        <v>0</v>
      </c>
      <c r="L36" s="3"/>
    </row>
    <row r="37" spans="2:12" s="2" customFormat="1" ht="14.45" hidden="1" customHeight="1">
      <c r="B37" s="3"/>
      <c r="E37" s="60" t="s">
        <v>112</v>
      </c>
      <c r="F37" s="102">
        <f>ROUND((SUM(BG105:BG106) + SUM(BG126:BG144)),  2)</f>
        <v>0</v>
      </c>
      <c r="I37" s="103">
        <v>0.2</v>
      </c>
      <c r="J37" s="102">
        <f>0</f>
        <v>0</v>
      </c>
      <c r="L37" s="3"/>
    </row>
    <row r="38" spans="2:12" s="2" customFormat="1" ht="14.45" hidden="1" customHeight="1">
      <c r="B38" s="3"/>
      <c r="E38" s="60" t="s">
        <v>111</v>
      </c>
      <c r="F38" s="102">
        <f>ROUND((SUM(BH105:BH106) + SUM(BH126:BH144)),  2)</f>
        <v>0</v>
      </c>
      <c r="I38" s="103">
        <v>0.2</v>
      </c>
      <c r="J38" s="102">
        <f>0</f>
        <v>0</v>
      </c>
      <c r="L38" s="3"/>
    </row>
    <row r="39" spans="2:12" s="2" customFormat="1" ht="14.45" hidden="1" customHeight="1">
      <c r="B39" s="3"/>
      <c r="E39" s="101" t="s">
        <v>110</v>
      </c>
      <c r="F39" s="98">
        <f>ROUND((SUM(BI105:BI106) + SUM(BI126:BI144)),  2)</f>
        <v>0</v>
      </c>
      <c r="G39" s="100"/>
      <c r="H39" s="100"/>
      <c r="I39" s="99">
        <v>0</v>
      </c>
      <c r="J39" s="98">
        <f>0</f>
        <v>0</v>
      </c>
      <c r="L39" s="3"/>
    </row>
    <row r="40" spans="2:12" s="2" customFormat="1" ht="6.95" customHeight="1">
      <c r="B40" s="3"/>
      <c r="L40" s="3"/>
    </row>
    <row r="41" spans="2:12" s="2" customFormat="1" ht="25.35" customHeight="1">
      <c r="B41" s="3"/>
      <c r="C41" s="67"/>
      <c r="D41" s="97" t="s">
        <v>109</v>
      </c>
      <c r="E41" s="94"/>
      <c r="F41" s="94"/>
      <c r="G41" s="96" t="s">
        <v>108</v>
      </c>
      <c r="H41" s="95" t="s">
        <v>107</v>
      </c>
      <c r="I41" s="94"/>
      <c r="J41" s="93">
        <f>SUM(J32:J39)</f>
        <v>0</v>
      </c>
      <c r="K41" s="92"/>
      <c r="L41" s="3"/>
    </row>
    <row r="42" spans="2:12" s="2" customFormat="1" ht="14.45" customHeight="1">
      <c r="B42" s="3"/>
      <c r="L42" s="3"/>
    </row>
    <row r="43" spans="2:12" ht="14.45" customHeight="1">
      <c r="B43" s="89"/>
      <c r="L43" s="89"/>
    </row>
    <row r="44" spans="2:12" ht="14.45" customHeight="1">
      <c r="B44" s="89"/>
      <c r="L44" s="89"/>
    </row>
    <row r="45" spans="2:12" ht="14.45" customHeight="1">
      <c r="B45" s="89"/>
      <c r="L45" s="89"/>
    </row>
    <row r="46" spans="2:12" ht="14.45" customHeight="1">
      <c r="B46" s="89"/>
      <c r="L46" s="89"/>
    </row>
    <row r="47" spans="2:12" ht="14.45" customHeight="1">
      <c r="B47" s="89"/>
      <c r="L47" s="89"/>
    </row>
    <row r="48" spans="2:12" ht="14.45" customHeight="1">
      <c r="B48" s="89"/>
      <c r="L48" s="89"/>
    </row>
    <row r="49" spans="2:12" ht="14.45" customHeight="1">
      <c r="B49" s="89"/>
      <c r="L49" s="89"/>
    </row>
    <row r="50" spans="2:12" s="2" customFormat="1" ht="14.45" customHeight="1">
      <c r="B50" s="3"/>
      <c r="D50" s="91" t="s">
        <v>106</v>
      </c>
      <c r="E50" s="90"/>
      <c r="F50" s="90"/>
      <c r="G50" s="91" t="s">
        <v>105</v>
      </c>
      <c r="H50" s="90"/>
      <c r="I50" s="90"/>
      <c r="J50" s="90"/>
      <c r="K50" s="90"/>
      <c r="L50" s="3"/>
    </row>
    <row r="51" spans="2:12">
      <c r="B51" s="89"/>
      <c r="L51" s="89"/>
    </row>
    <row r="52" spans="2:12">
      <c r="B52" s="89"/>
      <c r="L52" s="89"/>
    </row>
    <row r="53" spans="2:12">
      <c r="B53" s="89"/>
      <c r="L53" s="89"/>
    </row>
    <row r="54" spans="2:12">
      <c r="B54" s="89"/>
      <c r="L54" s="89"/>
    </row>
    <row r="55" spans="2:12">
      <c r="B55" s="89"/>
      <c r="L55" s="89"/>
    </row>
    <row r="56" spans="2:12">
      <c r="B56" s="89"/>
      <c r="L56" s="89"/>
    </row>
    <row r="57" spans="2:12">
      <c r="B57" s="89"/>
      <c r="L57" s="89"/>
    </row>
    <row r="58" spans="2:12">
      <c r="B58" s="89"/>
      <c r="L58" s="89"/>
    </row>
    <row r="59" spans="2:12">
      <c r="B59" s="89"/>
      <c r="L59" s="89"/>
    </row>
    <row r="60" spans="2:12">
      <c r="B60" s="89"/>
      <c r="L60" s="89"/>
    </row>
    <row r="61" spans="2:12" s="2" customFormat="1" ht="12.75">
      <c r="B61" s="3"/>
      <c r="D61" s="87" t="s">
        <v>102</v>
      </c>
      <c r="E61" s="85"/>
      <c r="F61" s="88" t="s">
        <v>101</v>
      </c>
      <c r="G61" s="87" t="s">
        <v>102</v>
      </c>
      <c r="H61" s="85"/>
      <c r="I61" s="85"/>
      <c r="J61" s="86" t="s">
        <v>101</v>
      </c>
      <c r="K61" s="85"/>
      <c r="L61" s="3"/>
    </row>
    <row r="62" spans="2:12">
      <c r="B62" s="89"/>
      <c r="L62" s="89"/>
    </row>
    <row r="63" spans="2:12">
      <c r="B63" s="89"/>
      <c r="L63" s="89"/>
    </row>
    <row r="64" spans="2:12">
      <c r="B64" s="89"/>
      <c r="L64" s="89"/>
    </row>
    <row r="65" spans="2:12" s="2" customFormat="1" ht="12.75">
      <c r="B65" s="3"/>
      <c r="D65" s="91" t="s">
        <v>104</v>
      </c>
      <c r="E65" s="90"/>
      <c r="F65" s="90"/>
      <c r="G65" s="91" t="s">
        <v>103</v>
      </c>
      <c r="H65" s="90"/>
      <c r="I65" s="90"/>
      <c r="J65" s="90"/>
      <c r="K65" s="90"/>
      <c r="L65" s="3"/>
    </row>
    <row r="66" spans="2:12">
      <c r="B66" s="89"/>
      <c r="L66" s="89"/>
    </row>
    <row r="67" spans="2:12">
      <c r="B67" s="89"/>
      <c r="L67" s="89"/>
    </row>
    <row r="68" spans="2:12">
      <c r="B68" s="89"/>
      <c r="L68" s="89"/>
    </row>
    <row r="69" spans="2:12">
      <c r="B69" s="89"/>
      <c r="L69" s="89"/>
    </row>
    <row r="70" spans="2:12">
      <c r="B70" s="89"/>
      <c r="L70" s="89"/>
    </row>
    <row r="71" spans="2:12">
      <c r="B71" s="89"/>
      <c r="L71" s="89"/>
    </row>
    <row r="72" spans="2:12">
      <c r="B72" s="89"/>
      <c r="L72" s="89"/>
    </row>
    <row r="73" spans="2:12">
      <c r="B73" s="89"/>
      <c r="L73" s="89"/>
    </row>
    <row r="74" spans="2:12">
      <c r="B74" s="89"/>
      <c r="L74" s="89"/>
    </row>
    <row r="75" spans="2:12">
      <c r="B75" s="89"/>
      <c r="L75" s="89"/>
    </row>
    <row r="76" spans="2:12" s="2" customFormat="1" ht="12.75">
      <c r="B76" s="3"/>
      <c r="D76" s="87" t="s">
        <v>102</v>
      </c>
      <c r="E76" s="85"/>
      <c r="F76" s="88" t="s">
        <v>101</v>
      </c>
      <c r="G76" s="87" t="s">
        <v>102</v>
      </c>
      <c r="H76" s="85"/>
      <c r="I76" s="117"/>
      <c r="J76" s="86" t="s">
        <v>101</v>
      </c>
      <c r="K76" s="85"/>
      <c r="L76" s="3"/>
    </row>
    <row r="77" spans="2:12" s="2" customFormat="1" ht="14.45" customHeight="1">
      <c r="B77" s="5"/>
      <c r="C77" s="4"/>
      <c r="D77" s="4"/>
      <c r="E77" s="4"/>
      <c r="F77" s="4"/>
      <c r="G77" s="4"/>
      <c r="H77" s="4"/>
      <c r="I77" s="4"/>
      <c r="J77" s="4"/>
      <c r="K77" s="4"/>
      <c r="L77" s="3"/>
    </row>
    <row r="81" spans="2:47" s="2" customFormat="1" ht="6.95" customHeight="1">
      <c r="B81" s="66"/>
      <c r="C81" s="65"/>
      <c r="D81" s="65"/>
      <c r="E81" s="65"/>
      <c r="F81" s="65"/>
      <c r="G81" s="65"/>
      <c r="H81" s="65"/>
      <c r="I81" s="65"/>
      <c r="J81" s="65"/>
      <c r="K81" s="65"/>
      <c r="L81" s="3"/>
    </row>
    <row r="82" spans="2:47" s="2" customFormat="1" ht="24.95" customHeight="1">
      <c r="B82" s="3"/>
      <c r="C82" s="64" t="s">
        <v>100</v>
      </c>
      <c r="L82" s="3"/>
    </row>
    <row r="83" spans="2:47" s="2" customFormat="1" ht="6.95" customHeight="1">
      <c r="B83" s="3"/>
      <c r="L83" s="3"/>
    </row>
    <row r="84" spans="2:47" s="2" customFormat="1" ht="12" customHeight="1">
      <c r="B84" s="3"/>
      <c r="C84" s="60" t="s">
        <v>87</v>
      </c>
      <c r="F84" s="119" t="s">
        <v>99</v>
      </c>
      <c r="L84" s="3"/>
    </row>
    <row r="85" spans="2:47" s="2" customFormat="1" ht="16.5" customHeight="1">
      <c r="B85" s="3"/>
      <c r="E85" s="120" t="str">
        <f>E7</f>
        <v xml:space="preserve"> </v>
      </c>
      <c r="F85" s="121"/>
      <c r="G85" s="121"/>
      <c r="H85" s="121"/>
      <c r="L85" s="3"/>
    </row>
    <row r="86" spans="2:47" s="2" customFormat="1" ht="12" customHeight="1">
      <c r="B86" s="3"/>
      <c r="C86" s="60" t="s">
        <v>86</v>
      </c>
      <c r="L86" s="3"/>
    </row>
    <row r="87" spans="2:47" s="2" customFormat="1" ht="16.5" customHeight="1">
      <c r="B87" s="3"/>
      <c r="E87" s="126"/>
      <c r="F87" s="127"/>
      <c r="G87" s="127"/>
      <c r="H87" s="127"/>
      <c r="L87" s="3"/>
    </row>
    <row r="88" spans="2:47" s="2" customFormat="1" ht="6.95" customHeight="1">
      <c r="B88" s="3"/>
      <c r="L88" s="3"/>
    </row>
    <row r="89" spans="2:47" s="2" customFormat="1" ht="12" customHeight="1">
      <c r="B89" s="3"/>
      <c r="C89" s="60" t="s">
        <v>85</v>
      </c>
      <c r="F89" s="62" t="str">
        <f>F12</f>
        <v xml:space="preserve"> </v>
      </c>
      <c r="I89" s="60" t="s">
        <v>84</v>
      </c>
      <c r="J89" s="63"/>
      <c r="L89" s="3"/>
    </row>
    <row r="90" spans="2:47" s="2" customFormat="1" ht="6.95" customHeight="1">
      <c r="B90" s="3"/>
      <c r="L90" s="3"/>
    </row>
    <row r="91" spans="2:47" s="2" customFormat="1" ht="15.2" customHeight="1">
      <c r="B91" s="3"/>
      <c r="C91" s="60" t="s">
        <v>83</v>
      </c>
      <c r="F91" s="62" t="str">
        <f>E15</f>
        <v xml:space="preserve"> </v>
      </c>
      <c r="I91" s="60" t="s">
        <v>82</v>
      </c>
      <c r="J91" s="59" t="str">
        <f>E21</f>
        <v xml:space="preserve"> </v>
      </c>
      <c r="L91" s="3"/>
    </row>
    <row r="92" spans="2:47" s="2" customFormat="1" ht="15.2" customHeight="1">
      <c r="B92" s="3"/>
      <c r="C92" s="60" t="s">
        <v>81</v>
      </c>
      <c r="F92" s="61" t="str">
        <f>IF(F18="","",F18)</f>
        <v/>
      </c>
      <c r="I92" s="60" t="s">
        <v>80</v>
      </c>
      <c r="J92" s="59" t="str">
        <f>E24</f>
        <v/>
      </c>
      <c r="L92" s="3"/>
    </row>
    <row r="93" spans="2:47" s="2" customFormat="1" ht="10.35" customHeight="1">
      <c r="B93" s="3"/>
      <c r="L93" s="3"/>
    </row>
    <row r="94" spans="2:47" s="2" customFormat="1" ht="29.25" customHeight="1">
      <c r="B94" s="3"/>
      <c r="C94" s="84" t="s">
        <v>98</v>
      </c>
      <c r="D94" s="67"/>
      <c r="E94" s="67"/>
      <c r="F94" s="67"/>
      <c r="G94" s="67"/>
      <c r="H94" s="67"/>
      <c r="I94" s="67"/>
      <c r="J94" s="83" t="s">
        <v>72</v>
      </c>
      <c r="K94" s="67"/>
      <c r="L94" s="3"/>
    </row>
    <row r="95" spans="2:47" s="2" customFormat="1" ht="10.35" customHeight="1">
      <c r="B95" s="3"/>
      <c r="L95" s="3"/>
    </row>
    <row r="96" spans="2:47" s="2" customFormat="1" ht="22.9" customHeight="1">
      <c r="B96" s="3"/>
      <c r="C96" s="71" t="s">
        <v>97</v>
      </c>
      <c r="J96" s="82">
        <v>0</v>
      </c>
      <c r="L96" s="3"/>
      <c r="AU96" s="7" t="s">
        <v>61</v>
      </c>
    </row>
    <row r="97" spans="2:14" s="77" customFormat="1" ht="24.95" customHeight="1">
      <c r="B97" s="78"/>
      <c r="D97" s="81" t="s">
        <v>96</v>
      </c>
      <c r="E97" s="80"/>
      <c r="F97" s="80"/>
      <c r="G97" s="80"/>
      <c r="H97" s="80"/>
      <c r="I97" s="80"/>
      <c r="J97" s="79">
        <v>0</v>
      </c>
      <c r="L97" s="78"/>
    </row>
    <row r="98" spans="2:14" s="77" customFormat="1" ht="24.95" customHeight="1">
      <c r="B98" s="78"/>
      <c r="D98" s="81" t="s">
        <v>95</v>
      </c>
      <c r="E98" s="80"/>
      <c r="F98" s="80"/>
      <c r="G98" s="80"/>
      <c r="H98" s="80"/>
      <c r="I98" s="80"/>
      <c r="J98" s="79">
        <v>0</v>
      </c>
      <c r="L98" s="78"/>
    </row>
    <row r="99" spans="2:14" s="72" customFormat="1" ht="19.899999999999999" customHeight="1">
      <c r="B99" s="73"/>
      <c r="D99" s="76" t="s">
        <v>94</v>
      </c>
      <c r="E99" s="75"/>
      <c r="F99" s="75"/>
      <c r="G99" s="75"/>
      <c r="H99" s="75"/>
      <c r="I99" s="75"/>
      <c r="J99" s="74">
        <v>0</v>
      </c>
      <c r="L99" s="73"/>
    </row>
    <row r="100" spans="2:14" s="72" customFormat="1" ht="19.899999999999999" customHeight="1">
      <c r="B100" s="73"/>
      <c r="D100" s="76" t="s">
        <v>93</v>
      </c>
      <c r="E100" s="75"/>
      <c r="F100" s="75"/>
      <c r="G100" s="75"/>
      <c r="H100" s="75"/>
      <c r="I100" s="75"/>
      <c r="J100" s="74">
        <f>J136</f>
        <v>0</v>
      </c>
      <c r="L100" s="73"/>
    </row>
    <row r="101" spans="2:14" s="72" customFormat="1" ht="19.899999999999999" customHeight="1">
      <c r="B101" s="73"/>
      <c r="D101" s="76" t="s">
        <v>92</v>
      </c>
      <c r="E101" s="75"/>
      <c r="F101" s="75"/>
      <c r="G101" s="75"/>
      <c r="H101" s="75"/>
      <c r="I101" s="75"/>
      <c r="J101" s="74">
        <f>J141</f>
        <v>0</v>
      </c>
      <c r="L101" s="73"/>
    </row>
    <row r="102" spans="2:14" s="72" customFormat="1" ht="19.899999999999999" customHeight="1">
      <c r="B102" s="73"/>
      <c r="D102" s="76" t="s">
        <v>91</v>
      </c>
      <c r="E102" s="75"/>
      <c r="F102" s="75"/>
      <c r="G102" s="75"/>
      <c r="H102" s="75"/>
      <c r="I102" s="75"/>
      <c r="J102" s="74">
        <f>J142</f>
        <v>0</v>
      </c>
      <c r="L102" s="73"/>
    </row>
    <row r="103" spans="2:14" s="2" customFormat="1" ht="21.75" customHeight="1">
      <c r="B103" s="3"/>
      <c r="L103" s="3"/>
    </row>
    <row r="104" spans="2:14" s="2" customFormat="1" ht="6.95" customHeight="1">
      <c r="B104" s="3"/>
      <c r="L104" s="3"/>
    </row>
    <row r="105" spans="2:14" s="2" customFormat="1" ht="29.25" customHeight="1">
      <c r="B105" s="3"/>
      <c r="C105" s="71" t="s">
        <v>90</v>
      </c>
      <c r="J105" s="70">
        <v>0</v>
      </c>
      <c r="L105" s="3"/>
      <c r="N105" s="31" t="s">
        <v>70</v>
      </c>
    </row>
    <row r="106" spans="2:14" s="2" customFormat="1" ht="18" customHeight="1">
      <c r="B106" s="3"/>
      <c r="L106" s="3"/>
    </row>
    <row r="107" spans="2:14" s="2" customFormat="1" ht="29.25" customHeight="1">
      <c r="B107" s="3"/>
      <c r="C107" s="69" t="s">
        <v>89</v>
      </c>
      <c r="D107" s="67"/>
      <c r="E107" s="67"/>
      <c r="F107" s="67"/>
      <c r="G107" s="67"/>
      <c r="H107" s="67"/>
      <c r="I107" s="67"/>
      <c r="J107" s="68">
        <f>ROUND(J96+J105,2)</f>
        <v>0</v>
      </c>
      <c r="K107" s="67"/>
      <c r="L107" s="3"/>
    </row>
    <row r="108" spans="2:14" s="2" customFormat="1" ht="6.95" customHeight="1">
      <c r="B108" s="5"/>
      <c r="C108" s="4"/>
      <c r="D108" s="4"/>
      <c r="E108" s="4"/>
      <c r="F108" s="4"/>
      <c r="G108" s="4"/>
      <c r="H108" s="4"/>
      <c r="I108" s="4"/>
      <c r="J108" s="4"/>
      <c r="K108" s="4"/>
      <c r="L108" s="3"/>
    </row>
    <row r="112" spans="2:14" s="2" customFormat="1" ht="6.95" customHeight="1">
      <c r="B112" s="66"/>
      <c r="C112" s="65"/>
      <c r="D112" s="65"/>
      <c r="E112" s="65"/>
      <c r="F112" s="65"/>
      <c r="G112" s="65"/>
      <c r="H112" s="65"/>
      <c r="I112" s="65"/>
      <c r="J112" s="65"/>
      <c r="K112" s="65"/>
      <c r="L112" s="3"/>
    </row>
    <row r="113" spans="2:63" s="2" customFormat="1" ht="24.95" customHeight="1">
      <c r="B113" s="3"/>
      <c r="C113" s="64" t="s">
        <v>88</v>
      </c>
      <c r="L113" s="3"/>
    </row>
    <row r="114" spans="2:63" s="2" customFormat="1" ht="6.95" customHeight="1">
      <c r="B114" s="3"/>
      <c r="L114" s="3"/>
    </row>
    <row r="115" spans="2:63" s="2" customFormat="1" ht="12" customHeight="1">
      <c r="B115" s="3"/>
      <c r="C115" s="60" t="s">
        <v>87</v>
      </c>
      <c r="L115" s="3"/>
    </row>
    <row r="116" spans="2:63" s="2" customFormat="1" ht="16.5" customHeight="1">
      <c r="B116" s="3"/>
      <c r="E116" s="120" t="str">
        <f>E7</f>
        <v xml:space="preserve"> </v>
      </c>
      <c r="F116" s="121"/>
      <c r="G116" s="121"/>
      <c r="H116" s="121"/>
      <c r="L116" s="3"/>
    </row>
    <row r="117" spans="2:63" s="2" customFormat="1" ht="12" customHeight="1">
      <c r="B117" s="3"/>
      <c r="C117" s="60" t="s">
        <v>86</v>
      </c>
      <c r="L117" s="3"/>
    </row>
    <row r="118" spans="2:63" s="2" customFormat="1" ht="16.5" customHeight="1">
      <c r="B118" s="3"/>
      <c r="E118" s="122" t="s">
        <v>130</v>
      </c>
      <c r="F118" s="123"/>
      <c r="G118" s="123"/>
      <c r="H118" s="123"/>
      <c r="L118" s="3"/>
    </row>
    <row r="119" spans="2:63" s="2" customFormat="1" ht="6.95" customHeight="1">
      <c r="B119" s="3"/>
      <c r="L119" s="3"/>
    </row>
    <row r="120" spans="2:63" s="2" customFormat="1" ht="12" customHeight="1">
      <c r="B120" s="3"/>
      <c r="C120" s="60" t="s">
        <v>85</v>
      </c>
      <c r="F120" s="62" t="str">
        <f>F12</f>
        <v xml:space="preserve"> </v>
      </c>
      <c r="I120" s="60" t="s">
        <v>84</v>
      </c>
      <c r="J120" s="63"/>
      <c r="L120" s="3"/>
    </row>
    <row r="121" spans="2:63" s="2" customFormat="1" ht="6.95" customHeight="1">
      <c r="B121" s="3"/>
      <c r="L121" s="3"/>
    </row>
    <row r="122" spans="2:63" s="2" customFormat="1" ht="15.2" customHeight="1">
      <c r="B122" s="3"/>
      <c r="C122" s="60" t="s">
        <v>83</v>
      </c>
      <c r="F122" s="62" t="str">
        <f>E15</f>
        <v xml:space="preserve"> </v>
      </c>
      <c r="I122" s="60" t="s">
        <v>82</v>
      </c>
      <c r="J122" s="59" t="str">
        <f>E21</f>
        <v xml:space="preserve"> </v>
      </c>
      <c r="L122" s="3"/>
    </row>
    <row r="123" spans="2:63" s="2" customFormat="1" ht="15.2" customHeight="1">
      <c r="B123" s="3"/>
      <c r="C123" s="60" t="s">
        <v>81</v>
      </c>
      <c r="F123" s="61"/>
      <c r="I123" s="60" t="s">
        <v>80</v>
      </c>
      <c r="J123" s="59" t="str">
        <f>E24</f>
        <v/>
      </c>
      <c r="L123" s="3"/>
    </row>
    <row r="124" spans="2:63" s="2" customFormat="1" ht="10.35" customHeight="1">
      <c r="B124" s="3"/>
      <c r="L124" s="3"/>
    </row>
    <row r="125" spans="2:63" s="50" customFormat="1" ht="29.25" customHeight="1">
      <c r="B125" s="54"/>
      <c r="C125" s="58" t="s">
        <v>79</v>
      </c>
      <c r="D125" s="57" t="s">
        <v>78</v>
      </c>
      <c r="E125" s="57" t="s">
        <v>77</v>
      </c>
      <c r="F125" s="57" t="s">
        <v>76</v>
      </c>
      <c r="G125" s="57" t="s">
        <v>75</v>
      </c>
      <c r="H125" s="57" t="s">
        <v>74</v>
      </c>
      <c r="I125" s="57" t="s">
        <v>73</v>
      </c>
      <c r="J125" s="56" t="s">
        <v>72</v>
      </c>
      <c r="K125" s="55" t="s">
        <v>71</v>
      </c>
      <c r="L125" s="54"/>
      <c r="M125" s="53" t="s">
        <v>3</v>
      </c>
      <c r="N125" s="52" t="s">
        <v>70</v>
      </c>
      <c r="O125" s="52" t="s">
        <v>69</v>
      </c>
      <c r="P125" s="52" t="s">
        <v>68</v>
      </c>
      <c r="Q125" s="52" t="s">
        <v>67</v>
      </c>
      <c r="R125" s="52" t="s">
        <v>66</v>
      </c>
      <c r="S125" s="52" t="s">
        <v>65</v>
      </c>
      <c r="T125" s="52" t="s">
        <v>64</v>
      </c>
      <c r="U125" s="51" t="s">
        <v>63</v>
      </c>
    </row>
    <row r="126" spans="2:63" s="2" customFormat="1" ht="22.9" customHeight="1">
      <c r="B126" s="3"/>
      <c r="C126" s="49" t="s">
        <v>62</v>
      </c>
      <c r="J126" s="48">
        <v>0</v>
      </c>
      <c r="L126" s="3"/>
      <c r="M126" s="47"/>
      <c r="N126" s="46"/>
      <c r="O126" s="46"/>
      <c r="P126" s="45" t="e">
        <f>P127+P128+#REF!</f>
        <v>#REF!</v>
      </c>
      <c r="Q126" s="46"/>
      <c r="R126" s="45" t="e">
        <f>R127+R128+#REF!</f>
        <v>#REF!</v>
      </c>
      <c r="S126" s="46"/>
      <c r="T126" s="45" t="e">
        <f>T127+T128+#REF!</f>
        <v>#REF!</v>
      </c>
      <c r="U126" s="44"/>
      <c r="AT126" s="7" t="s">
        <v>6</v>
      </c>
      <c r="AU126" s="7" t="s">
        <v>61</v>
      </c>
      <c r="BK126" s="43" t="e">
        <f>BK127+BK128+#REF!</f>
        <v>#REF!</v>
      </c>
    </row>
    <row r="127" spans="2:63" s="17" customFormat="1" ht="25.9" customHeight="1">
      <c r="B127" s="24"/>
      <c r="D127" s="19" t="s">
        <v>6</v>
      </c>
      <c r="E127" s="28" t="s">
        <v>60</v>
      </c>
      <c r="F127" s="28" t="s">
        <v>59</v>
      </c>
      <c r="J127" s="27">
        <v>0</v>
      </c>
      <c r="L127" s="24"/>
      <c r="M127" s="23"/>
      <c r="P127" s="22" t="e">
        <f>#REF!</f>
        <v>#REF!</v>
      </c>
      <c r="R127" s="22" t="e">
        <f>#REF!</f>
        <v>#REF!</v>
      </c>
      <c r="T127" s="22" t="e">
        <f>#REF!</f>
        <v>#REF!</v>
      </c>
      <c r="U127" s="21"/>
      <c r="AR127" s="19" t="s">
        <v>5</v>
      </c>
      <c r="AT127" s="20" t="s">
        <v>6</v>
      </c>
      <c r="AU127" s="20" t="s">
        <v>7</v>
      </c>
      <c r="AY127" s="19" t="s">
        <v>1</v>
      </c>
      <c r="BK127" s="18" t="e">
        <f>#REF!</f>
        <v>#REF!</v>
      </c>
    </row>
    <row r="128" spans="2:63" s="17" customFormat="1" ht="25.9" customHeight="1">
      <c r="B128" s="24"/>
      <c r="D128" s="19" t="s">
        <v>6</v>
      </c>
      <c r="E128" s="28" t="s">
        <v>58</v>
      </c>
      <c r="F128" s="28" t="s">
        <v>57</v>
      </c>
      <c r="J128" s="27">
        <v>0</v>
      </c>
      <c r="L128" s="24"/>
      <c r="M128" s="23"/>
      <c r="P128" s="22" t="e">
        <f>P129+P136+P141+P142+#REF!</f>
        <v>#REF!</v>
      </c>
      <c r="R128" s="22" t="e">
        <f>R129+R136+R141+R142+#REF!</f>
        <v>#REF!</v>
      </c>
      <c r="T128" s="22" t="e">
        <f>T129+T136+T141+T142+#REF!</f>
        <v>#REF!</v>
      </c>
      <c r="U128" s="21"/>
      <c r="AR128" s="19" t="s">
        <v>5</v>
      </c>
      <c r="AT128" s="20" t="s">
        <v>6</v>
      </c>
      <c r="AU128" s="20" t="s">
        <v>7</v>
      </c>
      <c r="AY128" s="19" t="s">
        <v>1</v>
      </c>
      <c r="BK128" s="18" t="e">
        <f>BK129+BK136+BK141+BK142+#REF!</f>
        <v>#REF!</v>
      </c>
    </row>
    <row r="129" spans="2:65" s="17" customFormat="1" ht="22.9" customHeight="1">
      <c r="B129" s="24"/>
      <c r="D129" s="19" t="s">
        <v>6</v>
      </c>
      <c r="E129" s="26" t="s">
        <v>56</v>
      </c>
      <c r="F129" s="26" t="s">
        <v>55</v>
      </c>
      <c r="J129" s="25">
        <v>0</v>
      </c>
      <c r="L129" s="24"/>
      <c r="M129" s="23"/>
      <c r="P129" s="22">
        <f>SUM(P130:P135)</f>
        <v>0</v>
      </c>
      <c r="R129" s="22">
        <f>SUM(R130:R135)</f>
        <v>0</v>
      </c>
      <c r="T129" s="22">
        <f>SUM(T130:T135)</f>
        <v>0</v>
      </c>
      <c r="U129" s="21"/>
      <c r="AR129" s="19" t="s">
        <v>0</v>
      </c>
      <c r="AT129" s="20" t="s">
        <v>6</v>
      </c>
      <c r="AU129" s="20" t="s">
        <v>5</v>
      </c>
      <c r="AY129" s="19" t="s">
        <v>1</v>
      </c>
      <c r="BK129" s="18">
        <f>SUM(BK130:BK135)</f>
        <v>0</v>
      </c>
    </row>
    <row r="130" spans="2:65" s="2" customFormat="1" ht="16.5" customHeight="1">
      <c r="B130" s="16"/>
      <c r="C130" s="15">
        <v>1</v>
      </c>
      <c r="D130" s="15" t="s">
        <v>2</v>
      </c>
      <c r="E130" s="14" t="s">
        <v>54</v>
      </c>
      <c r="F130" s="13" t="s">
        <v>53</v>
      </c>
      <c r="G130" s="12" t="s">
        <v>9</v>
      </c>
      <c r="H130" s="11">
        <v>140</v>
      </c>
      <c r="I130" s="10">
        <v>0</v>
      </c>
      <c r="J130" s="10">
        <v>0</v>
      </c>
      <c r="K130" s="9"/>
      <c r="L130" s="3"/>
      <c r="M130" s="32" t="s">
        <v>3</v>
      </c>
      <c r="N130" s="31" t="s">
        <v>4</v>
      </c>
      <c r="O130" s="30">
        <v>0</v>
      </c>
      <c r="P130" s="30">
        <f t="shared" ref="P130:P135" si="0">O130*H130</f>
        <v>0</v>
      </c>
      <c r="Q130" s="30">
        <v>0</v>
      </c>
      <c r="R130" s="30">
        <f t="shared" ref="R130:R135" si="1">Q130*H130</f>
        <v>0</v>
      </c>
      <c r="S130" s="30">
        <v>0</v>
      </c>
      <c r="T130" s="30">
        <f t="shared" ref="T130:T135" si="2">S130*H130</f>
        <v>0</v>
      </c>
      <c r="U130" s="29" t="s">
        <v>3</v>
      </c>
      <c r="AR130" s="6" t="s">
        <v>8</v>
      </c>
      <c r="AT130" s="6" t="s">
        <v>2</v>
      </c>
      <c r="AU130" s="6" t="s">
        <v>0</v>
      </c>
      <c r="AY130" s="7" t="s">
        <v>1</v>
      </c>
      <c r="BE130" s="8">
        <f t="shared" ref="BE130:BE135" si="3">IF(N130="základná",J130,0)</f>
        <v>0</v>
      </c>
      <c r="BF130" s="8">
        <f t="shared" ref="BF130:BF135" si="4">IF(N130="znížená",J130,0)</f>
        <v>0</v>
      </c>
      <c r="BG130" s="8">
        <f t="shared" ref="BG130:BG135" si="5">IF(N130="zákl. prenesená",J130,0)</f>
        <v>0</v>
      </c>
      <c r="BH130" s="8">
        <f t="shared" ref="BH130:BH135" si="6">IF(N130="zníž. prenesená",J130,0)</f>
        <v>0</v>
      </c>
      <c r="BI130" s="8">
        <f t="shared" ref="BI130:BI135" si="7">IF(N130="nulová",J130,0)</f>
        <v>0</v>
      </c>
      <c r="BJ130" s="7" t="s">
        <v>0</v>
      </c>
      <c r="BK130" s="8">
        <f t="shared" ref="BK130:BK135" si="8">ROUND(I130*H130,2)</f>
        <v>0</v>
      </c>
      <c r="BL130" s="7" t="s">
        <v>8</v>
      </c>
      <c r="BM130" s="6" t="s">
        <v>31</v>
      </c>
    </row>
    <row r="131" spans="2:65" s="2" customFormat="1" ht="37.9" customHeight="1">
      <c r="B131" s="16"/>
      <c r="C131" s="15">
        <v>2</v>
      </c>
      <c r="D131" s="15" t="s">
        <v>2</v>
      </c>
      <c r="E131" s="14" t="s">
        <v>52</v>
      </c>
      <c r="F131" s="13" t="s">
        <v>51</v>
      </c>
      <c r="G131" s="12" t="s">
        <v>9</v>
      </c>
      <c r="H131" s="11">
        <v>28</v>
      </c>
      <c r="I131" s="10">
        <v>0</v>
      </c>
      <c r="J131" s="10">
        <v>0</v>
      </c>
      <c r="K131" s="9"/>
      <c r="L131" s="3"/>
      <c r="M131" s="32" t="s">
        <v>3</v>
      </c>
      <c r="N131" s="31" t="s">
        <v>4</v>
      </c>
      <c r="O131" s="30">
        <v>0</v>
      </c>
      <c r="P131" s="30">
        <f t="shared" si="0"/>
        <v>0</v>
      </c>
      <c r="Q131" s="30">
        <v>0</v>
      </c>
      <c r="R131" s="30">
        <f t="shared" si="1"/>
        <v>0</v>
      </c>
      <c r="S131" s="30">
        <v>0</v>
      </c>
      <c r="T131" s="30">
        <f t="shared" si="2"/>
        <v>0</v>
      </c>
      <c r="U131" s="29" t="s">
        <v>3</v>
      </c>
      <c r="AR131" s="6" t="s">
        <v>8</v>
      </c>
      <c r="AT131" s="6" t="s">
        <v>2</v>
      </c>
      <c r="AU131" s="6" t="s">
        <v>0</v>
      </c>
      <c r="AY131" s="7" t="s">
        <v>1</v>
      </c>
      <c r="BE131" s="8">
        <f t="shared" si="3"/>
        <v>0</v>
      </c>
      <c r="BF131" s="8">
        <f t="shared" si="4"/>
        <v>0</v>
      </c>
      <c r="BG131" s="8">
        <f t="shared" si="5"/>
        <v>0</v>
      </c>
      <c r="BH131" s="8">
        <f t="shared" si="6"/>
        <v>0</v>
      </c>
      <c r="BI131" s="8">
        <f t="shared" si="7"/>
        <v>0</v>
      </c>
      <c r="BJ131" s="7" t="s">
        <v>0</v>
      </c>
      <c r="BK131" s="8">
        <f t="shared" si="8"/>
        <v>0</v>
      </c>
      <c r="BL131" s="7" t="s">
        <v>8</v>
      </c>
      <c r="BM131" s="6" t="s">
        <v>25</v>
      </c>
    </row>
    <row r="132" spans="2:65" s="2" customFormat="1" ht="33" customHeight="1">
      <c r="B132" s="16"/>
      <c r="C132" s="15">
        <v>3</v>
      </c>
      <c r="D132" s="15" t="s">
        <v>2</v>
      </c>
      <c r="E132" s="14" t="s">
        <v>50</v>
      </c>
      <c r="F132" s="13" t="s">
        <v>49</v>
      </c>
      <c r="G132" s="12" t="s">
        <v>9</v>
      </c>
      <c r="H132" s="11">
        <v>140</v>
      </c>
      <c r="I132" s="10">
        <v>0</v>
      </c>
      <c r="J132" s="10">
        <v>0</v>
      </c>
      <c r="K132" s="9"/>
      <c r="L132" s="3"/>
      <c r="M132" s="32" t="s">
        <v>3</v>
      </c>
      <c r="N132" s="31" t="s">
        <v>4</v>
      </c>
      <c r="O132" s="30">
        <v>0</v>
      </c>
      <c r="P132" s="30">
        <f t="shared" si="0"/>
        <v>0</v>
      </c>
      <c r="Q132" s="30">
        <v>0</v>
      </c>
      <c r="R132" s="30">
        <f t="shared" si="1"/>
        <v>0</v>
      </c>
      <c r="S132" s="30">
        <v>0</v>
      </c>
      <c r="T132" s="30">
        <f t="shared" si="2"/>
        <v>0</v>
      </c>
      <c r="U132" s="29" t="s">
        <v>3</v>
      </c>
      <c r="AR132" s="6" t="s">
        <v>8</v>
      </c>
      <c r="AT132" s="6" t="s">
        <v>2</v>
      </c>
      <c r="AU132" s="6" t="s">
        <v>0</v>
      </c>
      <c r="AY132" s="7" t="s">
        <v>1</v>
      </c>
      <c r="BE132" s="8">
        <f t="shared" si="3"/>
        <v>0</v>
      </c>
      <c r="BF132" s="8">
        <f t="shared" si="4"/>
        <v>0</v>
      </c>
      <c r="BG132" s="8">
        <f t="shared" si="5"/>
        <v>0</v>
      </c>
      <c r="BH132" s="8">
        <f t="shared" si="6"/>
        <v>0</v>
      </c>
      <c r="BI132" s="8">
        <f t="shared" si="7"/>
        <v>0</v>
      </c>
      <c r="BJ132" s="7" t="s">
        <v>0</v>
      </c>
      <c r="BK132" s="8">
        <f t="shared" si="8"/>
        <v>0</v>
      </c>
      <c r="BL132" s="7" t="s">
        <v>8</v>
      </c>
      <c r="BM132" s="6" t="s">
        <v>24</v>
      </c>
    </row>
    <row r="133" spans="2:65" s="2" customFormat="1" ht="16.5" customHeight="1">
      <c r="B133" s="16"/>
      <c r="C133" s="42">
        <v>4</v>
      </c>
      <c r="D133" s="42" t="s">
        <v>10</v>
      </c>
      <c r="E133" s="41" t="s">
        <v>48</v>
      </c>
      <c r="F133" s="40" t="s">
        <v>47</v>
      </c>
      <c r="G133" s="39" t="s">
        <v>9</v>
      </c>
      <c r="H133" s="38">
        <v>175</v>
      </c>
      <c r="I133" s="37">
        <v>0</v>
      </c>
      <c r="J133" s="37">
        <v>0</v>
      </c>
      <c r="K133" s="36"/>
      <c r="L133" s="35"/>
      <c r="M133" s="34" t="s">
        <v>3</v>
      </c>
      <c r="N133" s="33" t="s">
        <v>4</v>
      </c>
      <c r="O133" s="30">
        <v>0</v>
      </c>
      <c r="P133" s="30">
        <f t="shared" si="0"/>
        <v>0</v>
      </c>
      <c r="Q133" s="30">
        <v>0</v>
      </c>
      <c r="R133" s="30">
        <f t="shared" si="1"/>
        <v>0</v>
      </c>
      <c r="S133" s="30">
        <v>0</v>
      </c>
      <c r="T133" s="30">
        <f t="shared" si="2"/>
        <v>0</v>
      </c>
      <c r="U133" s="29" t="s">
        <v>3</v>
      </c>
      <c r="AR133" s="6" t="s">
        <v>11</v>
      </c>
      <c r="AT133" s="6" t="s">
        <v>10</v>
      </c>
      <c r="AU133" s="6" t="s">
        <v>0</v>
      </c>
      <c r="AY133" s="7" t="s">
        <v>1</v>
      </c>
      <c r="BE133" s="8">
        <f t="shared" si="3"/>
        <v>0</v>
      </c>
      <c r="BF133" s="8">
        <f t="shared" si="4"/>
        <v>0</v>
      </c>
      <c r="BG133" s="8">
        <f t="shared" si="5"/>
        <v>0</v>
      </c>
      <c r="BH133" s="8">
        <f t="shared" si="6"/>
        <v>0</v>
      </c>
      <c r="BI133" s="8">
        <f t="shared" si="7"/>
        <v>0</v>
      </c>
      <c r="BJ133" s="7" t="s">
        <v>0</v>
      </c>
      <c r="BK133" s="8">
        <f t="shared" si="8"/>
        <v>0</v>
      </c>
      <c r="BL133" s="7" t="s">
        <v>8</v>
      </c>
      <c r="BM133" s="6" t="s">
        <v>23</v>
      </c>
    </row>
    <row r="134" spans="2:65" s="2" customFormat="1" ht="24.2" customHeight="1">
      <c r="B134" s="16"/>
      <c r="C134" s="15">
        <v>5</v>
      </c>
      <c r="D134" s="15" t="s">
        <v>2</v>
      </c>
      <c r="E134" s="14" t="s">
        <v>46</v>
      </c>
      <c r="F134" s="13" t="s">
        <v>45</v>
      </c>
      <c r="G134" s="12" t="s">
        <v>9</v>
      </c>
      <c r="H134" s="11">
        <v>140</v>
      </c>
      <c r="I134" s="10">
        <v>0</v>
      </c>
      <c r="J134" s="10">
        <v>0</v>
      </c>
      <c r="K134" s="9"/>
      <c r="L134" s="3"/>
      <c r="M134" s="32" t="s">
        <v>3</v>
      </c>
      <c r="N134" s="31" t="s">
        <v>4</v>
      </c>
      <c r="O134" s="30">
        <v>0</v>
      </c>
      <c r="P134" s="30">
        <f t="shared" si="0"/>
        <v>0</v>
      </c>
      <c r="Q134" s="30">
        <v>0</v>
      </c>
      <c r="R134" s="30">
        <f t="shared" si="1"/>
        <v>0</v>
      </c>
      <c r="S134" s="30">
        <v>0</v>
      </c>
      <c r="T134" s="30">
        <f t="shared" si="2"/>
        <v>0</v>
      </c>
      <c r="U134" s="29" t="s">
        <v>3</v>
      </c>
      <c r="AR134" s="6" t="s">
        <v>8</v>
      </c>
      <c r="AT134" s="6" t="s">
        <v>2</v>
      </c>
      <c r="AU134" s="6" t="s">
        <v>0</v>
      </c>
      <c r="AY134" s="7" t="s">
        <v>1</v>
      </c>
      <c r="BE134" s="8">
        <f t="shared" si="3"/>
        <v>0</v>
      </c>
      <c r="BF134" s="8">
        <f t="shared" si="4"/>
        <v>0</v>
      </c>
      <c r="BG134" s="8">
        <f t="shared" si="5"/>
        <v>0</v>
      </c>
      <c r="BH134" s="8">
        <f t="shared" si="6"/>
        <v>0</v>
      </c>
      <c r="BI134" s="8">
        <f t="shared" si="7"/>
        <v>0</v>
      </c>
      <c r="BJ134" s="7" t="s">
        <v>0</v>
      </c>
      <c r="BK134" s="8">
        <f t="shared" si="8"/>
        <v>0</v>
      </c>
      <c r="BL134" s="7" t="s">
        <v>8</v>
      </c>
      <c r="BM134" s="6" t="s">
        <v>22</v>
      </c>
    </row>
    <row r="135" spans="2:65" s="2" customFormat="1" ht="16.5" customHeight="1">
      <c r="B135" s="16"/>
      <c r="C135" s="42">
        <v>6</v>
      </c>
      <c r="D135" s="42" t="s">
        <v>10</v>
      </c>
      <c r="E135" s="41" t="s">
        <v>44</v>
      </c>
      <c r="F135" s="40" t="s">
        <v>43</v>
      </c>
      <c r="G135" s="39" t="s">
        <v>9</v>
      </c>
      <c r="H135" s="38">
        <v>200</v>
      </c>
      <c r="I135" s="37">
        <v>0</v>
      </c>
      <c r="J135" s="37">
        <v>0</v>
      </c>
      <c r="K135" s="36"/>
      <c r="L135" s="35"/>
      <c r="M135" s="34" t="s">
        <v>3</v>
      </c>
      <c r="N135" s="33" t="s">
        <v>4</v>
      </c>
      <c r="O135" s="30">
        <v>0</v>
      </c>
      <c r="P135" s="30">
        <f t="shared" si="0"/>
        <v>0</v>
      </c>
      <c r="Q135" s="30">
        <v>0</v>
      </c>
      <c r="R135" s="30">
        <f t="shared" si="1"/>
        <v>0</v>
      </c>
      <c r="S135" s="30">
        <v>0</v>
      </c>
      <c r="T135" s="30">
        <f t="shared" si="2"/>
        <v>0</v>
      </c>
      <c r="U135" s="29" t="s">
        <v>3</v>
      </c>
      <c r="AR135" s="6" t="s">
        <v>11</v>
      </c>
      <c r="AT135" s="6" t="s">
        <v>10</v>
      </c>
      <c r="AU135" s="6" t="s">
        <v>0</v>
      </c>
      <c r="AY135" s="7" t="s">
        <v>1</v>
      </c>
      <c r="BE135" s="8">
        <f t="shared" si="3"/>
        <v>0</v>
      </c>
      <c r="BF135" s="8">
        <f t="shared" si="4"/>
        <v>0</v>
      </c>
      <c r="BG135" s="8">
        <f t="shared" si="5"/>
        <v>0</v>
      </c>
      <c r="BH135" s="8">
        <f t="shared" si="6"/>
        <v>0</v>
      </c>
      <c r="BI135" s="8">
        <f t="shared" si="7"/>
        <v>0</v>
      </c>
      <c r="BJ135" s="7" t="s">
        <v>0</v>
      </c>
      <c r="BK135" s="8">
        <f t="shared" si="8"/>
        <v>0</v>
      </c>
      <c r="BL135" s="7" t="s">
        <v>8</v>
      </c>
      <c r="BM135" s="6" t="s">
        <v>11</v>
      </c>
    </row>
    <row r="136" spans="2:65" s="17" customFormat="1" ht="22.9" customHeight="1">
      <c r="B136" s="24"/>
      <c r="D136" s="19" t="s">
        <v>6</v>
      </c>
      <c r="E136" s="26" t="s">
        <v>42</v>
      </c>
      <c r="F136" s="26" t="s">
        <v>41</v>
      </c>
      <c r="I136" s="17">
        <v>0</v>
      </c>
      <c r="J136" s="25">
        <v>0</v>
      </c>
      <c r="L136" s="24"/>
      <c r="M136" s="23"/>
      <c r="P136" s="22">
        <f>SUM(P137:P140)</f>
        <v>0</v>
      </c>
      <c r="R136" s="22">
        <f>SUM(R137:R140)</f>
        <v>0</v>
      </c>
      <c r="T136" s="22">
        <f>SUM(T137:T140)</f>
        <v>0</v>
      </c>
      <c r="U136" s="21"/>
      <c r="AR136" s="19" t="s">
        <v>0</v>
      </c>
      <c r="AT136" s="20" t="s">
        <v>6</v>
      </c>
      <c r="AU136" s="20" t="s">
        <v>5</v>
      </c>
      <c r="AY136" s="19" t="s">
        <v>1</v>
      </c>
      <c r="BK136" s="18">
        <f>SUM(BK137:BK140)</f>
        <v>0</v>
      </c>
    </row>
    <row r="137" spans="2:65" s="2" customFormat="1" ht="24.2" customHeight="1">
      <c r="B137" s="16"/>
      <c r="C137" s="15">
        <v>7</v>
      </c>
      <c r="D137" s="15" t="s">
        <v>2</v>
      </c>
      <c r="E137" s="14" t="s">
        <v>40</v>
      </c>
      <c r="F137" s="13" t="s">
        <v>39</v>
      </c>
      <c r="G137" s="12" t="s">
        <v>9</v>
      </c>
      <c r="H137" s="11">
        <v>10</v>
      </c>
      <c r="I137" s="10">
        <v>0</v>
      </c>
      <c r="J137" s="10">
        <v>0</v>
      </c>
      <c r="K137" s="9"/>
      <c r="L137" s="3"/>
      <c r="M137" s="32" t="s">
        <v>3</v>
      </c>
      <c r="N137" s="31" t="s">
        <v>4</v>
      </c>
      <c r="O137" s="30">
        <v>0</v>
      </c>
      <c r="P137" s="30">
        <f t="shared" ref="P137:P140" si="9">O137*H137</f>
        <v>0</v>
      </c>
      <c r="Q137" s="30">
        <v>0</v>
      </c>
      <c r="R137" s="30">
        <f t="shared" ref="R137:R140" si="10">Q137*H137</f>
        <v>0</v>
      </c>
      <c r="S137" s="30">
        <v>0</v>
      </c>
      <c r="T137" s="30">
        <f t="shared" ref="T137:T140" si="11">S137*H137</f>
        <v>0</v>
      </c>
      <c r="U137" s="29" t="s">
        <v>3</v>
      </c>
      <c r="AR137" s="6" t="s">
        <v>8</v>
      </c>
      <c r="AT137" s="6" t="s">
        <v>2</v>
      </c>
      <c r="AU137" s="6" t="s">
        <v>0</v>
      </c>
      <c r="AY137" s="7" t="s">
        <v>1</v>
      </c>
      <c r="BE137" s="8">
        <f t="shared" ref="BE137:BE140" si="12">IF(N137="základná",J137,0)</f>
        <v>0</v>
      </c>
      <c r="BF137" s="8">
        <f t="shared" ref="BF137:BF140" si="13">IF(N137="znížená",J137,0)</f>
        <v>0</v>
      </c>
      <c r="BG137" s="8">
        <f t="shared" ref="BG137:BG140" si="14">IF(N137="zákl. prenesená",J137,0)</f>
        <v>0</v>
      </c>
      <c r="BH137" s="8">
        <f t="shared" ref="BH137:BH140" si="15">IF(N137="zníž. prenesená",J137,0)</f>
        <v>0</v>
      </c>
      <c r="BI137" s="8">
        <f t="shared" ref="BI137:BI140" si="16">IF(N137="nulová",J137,0)</f>
        <v>0</v>
      </c>
      <c r="BJ137" s="7" t="s">
        <v>0</v>
      </c>
      <c r="BK137" s="8">
        <f t="shared" ref="BK137:BK140" si="17">ROUND(I137*H137,2)</f>
        <v>0</v>
      </c>
      <c r="BL137" s="7" t="s">
        <v>8</v>
      </c>
      <c r="BM137" s="6" t="s">
        <v>38</v>
      </c>
    </row>
    <row r="138" spans="2:65" s="2" customFormat="1" ht="16.5" customHeight="1">
      <c r="B138" s="16"/>
      <c r="C138" s="42">
        <v>8</v>
      </c>
      <c r="D138" s="42" t="s">
        <v>10</v>
      </c>
      <c r="E138" s="41" t="s">
        <v>37</v>
      </c>
      <c r="F138" s="40" t="s">
        <v>36</v>
      </c>
      <c r="G138" s="39" t="s">
        <v>9</v>
      </c>
      <c r="H138" s="38">
        <v>10</v>
      </c>
      <c r="I138" s="37">
        <v>0</v>
      </c>
      <c r="J138" s="37">
        <f t="shared" ref="J138:J139" si="18">ROUND(I138*H138,2)</f>
        <v>0</v>
      </c>
      <c r="K138" s="36"/>
      <c r="L138" s="35"/>
      <c r="M138" s="34" t="s">
        <v>3</v>
      </c>
      <c r="N138" s="33" t="s">
        <v>4</v>
      </c>
      <c r="O138" s="30">
        <v>0</v>
      </c>
      <c r="P138" s="30">
        <f t="shared" si="9"/>
        <v>0</v>
      </c>
      <c r="Q138" s="30">
        <v>0</v>
      </c>
      <c r="R138" s="30">
        <f t="shared" si="10"/>
        <v>0</v>
      </c>
      <c r="S138" s="30">
        <v>0</v>
      </c>
      <c r="T138" s="30">
        <f t="shared" si="11"/>
        <v>0</v>
      </c>
      <c r="U138" s="29" t="s">
        <v>3</v>
      </c>
      <c r="AR138" s="6" t="s">
        <v>11</v>
      </c>
      <c r="AT138" s="6" t="s">
        <v>10</v>
      </c>
      <c r="AU138" s="6" t="s">
        <v>0</v>
      </c>
      <c r="AY138" s="7" t="s">
        <v>1</v>
      </c>
      <c r="BE138" s="8">
        <f t="shared" si="12"/>
        <v>0</v>
      </c>
      <c r="BF138" s="8">
        <f t="shared" si="13"/>
        <v>0</v>
      </c>
      <c r="BG138" s="8">
        <f t="shared" si="14"/>
        <v>0</v>
      </c>
      <c r="BH138" s="8">
        <f t="shared" si="15"/>
        <v>0</v>
      </c>
      <c r="BI138" s="8">
        <f t="shared" si="16"/>
        <v>0</v>
      </c>
      <c r="BJ138" s="7" t="s">
        <v>0</v>
      </c>
      <c r="BK138" s="8">
        <f t="shared" si="17"/>
        <v>0</v>
      </c>
      <c r="BL138" s="7" t="s">
        <v>8</v>
      </c>
      <c r="BM138" s="6" t="s">
        <v>35</v>
      </c>
    </row>
    <row r="139" spans="2:65" s="2" customFormat="1" ht="16.5" customHeight="1">
      <c r="B139" s="16"/>
      <c r="C139" s="15">
        <v>9</v>
      </c>
      <c r="D139" s="15" t="s">
        <v>2</v>
      </c>
      <c r="E139" s="14" t="s">
        <v>34</v>
      </c>
      <c r="F139" s="13" t="s">
        <v>33</v>
      </c>
      <c r="G139" s="12" t="s">
        <v>12</v>
      </c>
      <c r="H139" s="11">
        <v>8</v>
      </c>
      <c r="I139" s="10">
        <v>0</v>
      </c>
      <c r="J139" s="10">
        <f t="shared" si="18"/>
        <v>0</v>
      </c>
      <c r="K139" s="9"/>
      <c r="L139" s="3"/>
      <c r="M139" s="32" t="s">
        <v>3</v>
      </c>
      <c r="N139" s="31" t="s">
        <v>4</v>
      </c>
      <c r="O139" s="30">
        <v>0</v>
      </c>
      <c r="P139" s="30">
        <f t="shared" si="9"/>
        <v>0</v>
      </c>
      <c r="Q139" s="30">
        <v>0</v>
      </c>
      <c r="R139" s="30">
        <f t="shared" si="10"/>
        <v>0</v>
      </c>
      <c r="S139" s="30">
        <v>0</v>
      </c>
      <c r="T139" s="30">
        <f t="shared" si="11"/>
        <v>0</v>
      </c>
      <c r="U139" s="29" t="s">
        <v>3</v>
      </c>
      <c r="AR139" s="6" t="s">
        <v>8</v>
      </c>
      <c r="AT139" s="6" t="s">
        <v>2</v>
      </c>
      <c r="AU139" s="6" t="s">
        <v>0</v>
      </c>
      <c r="AY139" s="7" t="s">
        <v>1</v>
      </c>
      <c r="BE139" s="8">
        <f t="shared" si="12"/>
        <v>0</v>
      </c>
      <c r="BF139" s="8">
        <f t="shared" si="13"/>
        <v>0</v>
      </c>
      <c r="BG139" s="8">
        <f t="shared" si="14"/>
        <v>0</v>
      </c>
      <c r="BH139" s="8">
        <f t="shared" si="15"/>
        <v>0</v>
      </c>
      <c r="BI139" s="8">
        <f t="shared" si="16"/>
        <v>0</v>
      </c>
      <c r="BJ139" s="7" t="s">
        <v>0</v>
      </c>
      <c r="BK139" s="8">
        <f t="shared" si="17"/>
        <v>0</v>
      </c>
      <c r="BL139" s="7" t="s">
        <v>8</v>
      </c>
      <c r="BM139" s="6" t="s">
        <v>32</v>
      </c>
    </row>
    <row r="140" spans="2:65" s="2" customFormat="1" ht="21.75" customHeight="1">
      <c r="B140" s="16"/>
      <c r="C140" s="42">
        <v>10</v>
      </c>
      <c r="D140" s="42" t="s">
        <v>10</v>
      </c>
      <c r="E140" s="41" t="s">
        <v>30</v>
      </c>
      <c r="F140" s="40" t="s">
        <v>29</v>
      </c>
      <c r="G140" s="39" t="s">
        <v>12</v>
      </c>
      <c r="H140" s="38">
        <v>8</v>
      </c>
      <c r="I140" s="37">
        <v>0</v>
      </c>
      <c r="J140" s="37">
        <v>0</v>
      </c>
      <c r="K140" s="36"/>
      <c r="L140" s="35"/>
      <c r="M140" s="34" t="s">
        <v>3</v>
      </c>
      <c r="N140" s="33" t="s">
        <v>4</v>
      </c>
      <c r="O140" s="30">
        <v>0</v>
      </c>
      <c r="P140" s="30">
        <f t="shared" si="9"/>
        <v>0</v>
      </c>
      <c r="Q140" s="30">
        <v>0</v>
      </c>
      <c r="R140" s="30">
        <f t="shared" si="10"/>
        <v>0</v>
      </c>
      <c r="S140" s="30">
        <v>0</v>
      </c>
      <c r="T140" s="30">
        <f t="shared" si="11"/>
        <v>0</v>
      </c>
      <c r="U140" s="29" t="s">
        <v>3</v>
      </c>
      <c r="AR140" s="6" t="s">
        <v>11</v>
      </c>
      <c r="AT140" s="6" t="s">
        <v>10</v>
      </c>
      <c r="AU140" s="6" t="s">
        <v>0</v>
      </c>
      <c r="AY140" s="7" t="s">
        <v>1</v>
      </c>
      <c r="BE140" s="8">
        <f t="shared" si="12"/>
        <v>0</v>
      </c>
      <c r="BF140" s="8">
        <f t="shared" si="13"/>
        <v>0</v>
      </c>
      <c r="BG140" s="8">
        <f t="shared" si="14"/>
        <v>0</v>
      </c>
      <c r="BH140" s="8">
        <f t="shared" si="15"/>
        <v>0</v>
      </c>
      <c r="BI140" s="8">
        <f t="shared" si="16"/>
        <v>0</v>
      </c>
      <c r="BJ140" s="7" t="s">
        <v>0</v>
      </c>
      <c r="BK140" s="8">
        <f t="shared" si="17"/>
        <v>0</v>
      </c>
      <c r="BL140" s="7" t="s">
        <v>8</v>
      </c>
      <c r="BM140" s="6" t="s">
        <v>28</v>
      </c>
    </row>
    <row r="141" spans="2:65" s="17" customFormat="1" ht="22.9" customHeight="1">
      <c r="B141" s="24"/>
      <c r="D141" s="19" t="s">
        <v>6</v>
      </c>
      <c r="E141" s="26" t="s">
        <v>27</v>
      </c>
      <c r="F141" s="26" t="s">
        <v>26</v>
      </c>
      <c r="J141" s="25">
        <v>0</v>
      </c>
      <c r="L141" s="24"/>
      <c r="M141" s="23"/>
      <c r="P141" s="22" t="e">
        <f>SUM(#REF!)</f>
        <v>#REF!</v>
      </c>
      <c r="R141" s="22" t="e">
        <f>SUM(#REF!)</f>
        <v>#REF!</v>
      </c>
      <c r="T141" s="22" t="e">
        <f>SUM(#REF!)</f>
        <v>#REF!</v>
      </c>
      <c r="U141" s="21"/>
      <c r="AR141" s="19" t="s">
        <v>0</v>
      </c>
      <c r="AT141" s="20" t="s">
        <v>6</v>
      </c>
      <c r="AU141" s="20" t="s">
        <v>5</v>
      </c>
      <c r="AY141" s="19" t="s">
        <v>1</v>
      </c>
      <c r="BK141" s="18" t="e">
        <f>SUM(#REF!)</f>
        <v>#REF!</v>
      </c>
    </row>
    <row r="142" spans="2:65" s="17" customFormat="1" ht="22.9" customHeight="1">
      <c r="B142" s="24"/>
      <c r="D142" s="19" t="s">
        <v>6</v>
      </c>
      <c r="E142" s="26" t="s">
        <v>21</v>
      </c>
      <c r="F142" s="26" t="s">
        <v>20</v>
      </c>
      <c r="J142" s="25">
        <v>0</v>
      </c>
      <c r="L142" s="24"/>
      <c r="M142" s="23"/>
      <c r="P142" s="22">
        <f>SUM(P143:P144)</f>
        <v>0</v>
      </c>
      <c r="R142" s="22">
        <f>SUM(R143:R144)</f>
        <v>0</v>
      </c>
      <c r="T142" s="22">
        <f>SUM(T143:T144)</f>
        <v>0</v>
      </c>
      <c r="U142" s="21"/>
      <c r="AR142" s="19" t="s">
        <v>0</v>
      </c>
      <c r="AT142" s="20" t="s">
        <v>6</v>
      </c>
      <c r="AU142" s="20" t="s">
        <v>5</v>
      </c>
      <c r="AY142" s="19" t="s">
        <v>1</v>
      </c>
      <c r="BK142" s="18">
        <f>SUM(BK143:BK144)</f>
        <v>0</v>
      </c>
    </row>
    <row r="143" spans="2:65" s="2" customFormat="1" ht="24.2" customHeight="1">
      <c r="B143" s="16"/>
      <c r="C143" s="15">
        <v>11</v>
      </c>
      <c r="D143" s="15" t="s">
        <v>2</v>
      </c>
      <c r="E143" s="14" t="s">
        <v>19</v>
      </c>
      <c r="F143" s="13" t="s">
        <v>18</v>
      </c>
      <c r="G143" s="12" t="s">
        <v>9</v>
      </c>
      <c r="H143" s="11">
        <v>22</v>
      </c>
      <c r="I143" s="10">
        <v>0</v>
      </c>
      <c r="J143" s="10">
        <v>0</v>
      </c>
      <c r="K143" s="9"/>
      <c r="L143" s="3"/>
      <c r="M143" s="32" t="s">
        <v>3</v>
      </c>
      <c r="N143" s="31" t="s">
        <v>4</v>
      </c>
      <c r="O143" s="30">
        <v>0</v>
      </c>
      <c r="P143" s="30">
        <f t="shared" ref="P143:P144" si="19">O143*H143</f>
        <v>0</v>
      </c>
      <c r="Q143" s="30">
        <v>0</v>
      </c>
      <c r="R143" s="30">
        <f t="shared" ref="R143:R144" si="20">Q143*H143</f>
        <v>0</v>
      </c>
      <c r="S143" s="30">
        <v>0</v>
      </c>
      <c r="T143" s="30">
        <f t="shared" ref="T143:T144" si="21">S143*H143</f>
        <v>0</v>
      </c>
      <c r="U143" s="29" t="s">
        <v>3</v>
      </c>
      <c r="AR143" s="6" t="s">
        <v>8</v>
      </c>
      <c r="AT143" s="6" t="s">
        <v>2</v>
      </c>
      <c r="AU143" s="6" t="s">
        <v>0</v>
      </c>
      <c r="AY143" s="7" t="s">
        <v>1</v>
      </c>
      <c r="BE143" s="8">
        <f t="shared" ref="BE143:BE144" si="22">IF(N143="základná",J143,0)</f>
        <v>0</v>
      </c>
      <c r="BF143" s="8">
        <f t="shared" ref="BF143:BF144" si="23">IF(N143="znížená",J143,0)</f>
        <v>0</v>
      </c>
      <c r="BG143" s="8">
        <f t="shared" ref="BG143:BG144" si="24">IF(N143="zákl. prenesená",J143,0)</f>
        <v>0</v>
      </c>
      <c r="BH143" s="8">
        <f t="shared" ref="BH143:BH144" si="25">IF(N143="zníž. prenesená",J143,0)</f>
        <v>0</v>
      </c>
      <c r="BI143" s="8">
        <f t="shared" ref="BI143:BI144" si="26">IF(N143="nulová",J143,0)</f>
        <v>0</v>
      </c>
      <c r="BJ143" s="7" t="s">
        <v>0</v>
      </c>
      <c r="BK143" s="8">
        <f t="shared" ref="BK143:BK144" si="27">ROUND(I143*H143,2)</f>
        <v>0</v>
      </c>
      <c r="BL143" s="7" t="s">
        <v>8</v>
      </c>
      <c r="BM143" s="6" t="s">
        <v>17</v>
      </c>
    </row>
    <row r="144" spans="2:65" s="2" customFormat="1" ht="24.2" customHeight="1">
      <c r="B144" s="16"/>
      <c r="C144" s="15">
        <v>12</v>
      </c>
      <c r="D144" s="15" t="s">
        <v>2</v>
      </c>
      <c r="E144" s="14" t="s">
        <v>16</v>
      </c>
      <c r="F144" s="13" t="s">
        <v>15</v>
      </c>
      <c r="G144" s="12" t="s">
        <v>13</v>
      </c>
      <c r="H144" s="11">
        <v>22</v>
      </c>
      <c r="I144" s="10">
        <v>0</v>
      </c>
      <c r="J144" s="10">
        <v>0</v>
      </c>
      <c r="K144" s="9"/>
      <c r="L144" s="3"/>
      <c r="M144" s="32" t="s">
        <v>3</v>
      </c>
      <c r="N144" s="31" t="s">
        <v>4</v>
      </c>
      <c r="O144" s="30">
        <v>0</v>
      </c>
      <c r="P144" s="30">
        <f t="shared" si="19"/>
        <v>0</v>
      </c>
      <c r="Q144" s="30">
        <v>0</v>
      </c>
      <c r="R144" s="30">
        <f t="shared" si="20"/>
        <v>0</v>
      </c>
      <c r="S144" s="30">
        <v>0</v>
      </c>
      <c r="T144" s="30">
        <f t="shared" si="21"/>
        <v>0</v>
      </c>
      <c r="U144" s="29" t="s">
        <v>3</v>
      </c>
      <c r="AR144" s="6" t="s">
        <v>8</v>
      </c>
      <c r="AT144" s="6" t="s">
        <v>2</v>
      </c>
      <c r="AU144" s="6" t="s">
        <v>0</v>
      </c>
      <c r="AY144" s="7" t="s">
        <v>1</v>
      </c>
      <c r="BE144" s="8">
        <f t="shared" si="22"/>
        <v>0</v>
      </c>
      <c r="BF144" s="8">
        <f t="shared" si="23"/>
        <v>0</v>
      </c>
      <c r="BG144" s="8">
        <f t="shared" si="24"/>
        <v>0</v>
      </c>
      <c r="BH144" s="8">
        <f t="shared" si="25"/>
        <v>0</v>
      </c>
      <c r="BI144" s="8">
        <f t="shared" si="26"/>
        <v>0</v>
      </c>
      <c r="BJ144" s="7" t="s">
        <v>0</v>
      </c>
      <c r="BK144" s="8">
        <f t="shared" si="27"/>
        <v>0</v>
      </c>
      <c r="BL144" s="7" t="s">
        <v>8</v>
      </c>
      <c r="BM144" s="6" t="s">
        <v>14</v>
      </c>
    </row>
    <row r="145" spans="2:12" s="2" customFormat="1" ht="6.95" customHeight="1">
      <c r="B145" s="5"/>
      <c r="C145" s="4"/>
      <c r="D145" s="4"/>
      <c r="E145" s="4"/>
      <c r="F145" s="4"/>
      <c r="G145" s="4"/>
      <c r="H145" s="4"/>
      <c r="I145" s="4"/>
      <c r="J145" s="4"/>
      <c r="K145" s="4"/>
      <c r="L145" s="3"/>
    </row>
  </sheetData>
  <autoFilter ref="C125:K144" xr:uid="{00000000-0009-0000-0000-000000000000}"/>
  <mergeCells count="8">
    <mergeCell ref="E116:H116"/>
    <mergeCell ref="E118:H118"/>
    <mergeCell ref="L2:V2"/>
    <mergeCell ref="E7:H7"/>
    <mergeCell ref="E9:H9"/>
    <mergeCell ref="E27:H27"/>
    <mergeCell ref="E85:H85"/>
    <mergeCell ref="E87:H87"/>
  </mergeCell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03 - SO-03 Obnova strechy</vt:lpstr>
      <vt:lpstr>'03 - SO-03 Obnova strechy'!Názvy_tlače</vt:lpstr>
      <vt:lpstr>'03 - SO-03 Obnova strechy'!Oblasť_tlače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 Meliš</dc:creator>
  <cp:lastModifiedBy>LUPTÁKOVÁ Renáta</cp:lastModifiedBy>
  <cp:lastPrinted>2024-09-30T07:25:35Z</cp:lastPrinted>
  <dcterms:created xsi:type="dcterms:W3CDTF">2024-07-18T11:42:46Z</dcterms:created>
  <dcterms:modified xsi:type="dcterms:W3CDTF">2024-09-30T07:29:41Z</dcterms:modified>
</cp:coreProperties>
</file>